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820" yWindow="-45" windowWidth="13920" windowHeight="10395"/>
  </bookViews>
  <sheets>
    <sheet name="196-ра" sheetId="4" r:id="rId1"/>
  </sheets>
  <definedNames>
    <definedName name="_xlnm.Print_Titles" localSheetId="0">'196-ра'!$4:$5</definedName>
    <definedName name="_xlnm.Print_Area" localSheetId="0">'196-ра'!$A$1:$H$388</definedName>
  </definedNames>
  <calcPr calcId="152511"/>
</workbook>
</file>

<file path=xl/calcChain.xml><?xml version="1.0" encoding="utf-8"?>
<calcChain xmlns="http://schemas.openxmlformats.org/spreadsheetml/2006/main">
  <c r="C386" i="4" l="1"/>
  <c r="B386" i="4"/>
  <c r="C381" i="4"/>
  <c r="B381" i="4"/>
  <c r="C367" i="4"/>
  <c r="B367" i="4"/>
  <c r="C297" i="4"/>
  <c r="B297" i="4"/>
  <c r="C275" i="4"/>
  <c r="B275" i="4"/>
  <c r="C254" i="4"/>
  <c r="B254" i="4"/>
  <c r="C248" i="4"/>
  <c r="B248" i="4"/>
  <c r="C246" i="4"/>
  <c r="B246" i="4"/>
  <c r="C243" i="4"/>
  <c r="B243" i="4"/>
  <c r="C236" i="4"/>
  <c r="B236" i="4"/>
  <c r="C233" i="4"/>
  <c r="B233" i="4"/>
  <c r="C214" i="4"/>
  <c r="B214" i="4"/>
  <c r="C211" i="4"/>
  <c r="C208" i="4"/>
  <c r="C203" i="4"/>
  <c r="C199" i="4"/>
  <c r="B199" i="4"/>
  <c r="C195" i="4"/>
  <c r="B195" i="4"/>
  <c r="C125" i="4"/>
  <c r="B125" i="4"/>
  <c r="C112" i="4"/>
  <c r="B112" i="4"/>
  <c r="C94" i="4"/>
  <c r="B94" i="4"/>
  <c r="C87" i="4"/>
  <c r="B87" i="4"/>
  <c r="C85" i="4"/>
  <c r="B85" i="4"/>
  <c r="C83" i="4"/>
  <c r="C75" i="4"/>
  <c r="B75" i="4"/>
  <c r="B244" i="4" l="1"/>
  <c r="B260" i="4"/>
  <c r="C387" i="4"/>
  <c r="C102" i="4"/>
  <c r="C126" i="4" s="1"/>
  <c r="B387" i="4"/>
  <c r="C260" i="4"/>
  <c r="C244" i="4"/>
  <c r="B102" i="4"/>
  <c r="B126" i="4" s="1"/>
  <c r="B298" i="4" l="1"/>
  <c r="C298" i="4"/>
</calcChain>
</file>

<file path=xl/sharedStrings.xml><?xml version="1.0" encoding="utf-8"?>
<sst xmlns="http://schemas.openxmlformats.org/spreadsheetml/2006/main" count="392" uniqueCount="212">
  <si>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</si>
  <si>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</si>
  <si>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</si>
  <si>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</si>
  <si>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</si>
  <si>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</si>
  <si>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</si>
  <si>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</si>
  <si>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</si>
  <si>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</si>
  <si>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</si>
  <si>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</si>
  <si>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</si>
  <si>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</si>
  <si>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</si>
  <si>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</si>
  <si>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</si>
  <si>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</si>
  <si>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</si>
  <si>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</si>
  <si>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</si>
  <si>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</si>
  <si>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</si>
  <si>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</si>
  <si>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</si>
  <si>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</si>
  <si>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</si>
  <si>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</si>
  <si>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</si>
  <si>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</si>
  <si>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</si>
  <si>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</si>
  <si>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</si>
  <si>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</si>
  <si>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</si>
  <si>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</si>
  <si>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</si>
  <si>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</si>
  <si>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</si>
  <si>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</si>
  <si>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</si>
  <si>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</si>
  <si>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</si>
  <si>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</si>
  <si>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</si>
  <si>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</si>
  <si>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</si>
  <si>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</si>
  <si>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</si>
  <si>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</si>
  <si>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</si>
  <si>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</si>
  <si>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</si>
  <si>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</si>
  <si>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</si>
  <si>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 xml:space="preserve">Отношение средней заработной платы работников соответствующей категории к среднемесячному доходу от трудовой деятельности по Томской области, %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</si>
  <si>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</si>
  <si>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</si>
  <si>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</si>
  <si>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</si>
  <si>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</si>
  <si>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</si>
  <si>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</si>
  <si>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</si>
  <si>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</si>
  <si>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</si>
  <si>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</si>
  <si>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</si>
  <si>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</si>
  <si>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</si>
  <si>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</si>
  <si>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</si>
  <si>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</si>
  <si>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</si>
  <si>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</si>
  <si>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</si>
  <si>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</si>
  <si>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</si>
  <si>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</si>
  <si>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</si>
  <si>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</si>
  <si>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</si>
  <si>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</si>
  <si>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</si>
  <si>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</si>
  <si>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</si>
  <si>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</si>
  <si>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</si>
  <si>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</si>
  <si>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</si>
  <si>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</si>
  <si>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</si>
  <si>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</si>
  <si>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</si>
  <si>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</si>
  <si>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</si>
  <si>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</si>
  <si>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</si>
  <si>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</si>
  <si>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</si>
  <si>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</si>
  <si>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</si>
  <si>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</si>
  <si>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</si>
  <si>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Плановое значение средней заработной платы отдельной категории работников на год, руб.*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</si>
  <si>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</si>
  <si>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</si>
  <si>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</si>
  <si>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</si>
  <si>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</si>
  <si>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</si>
  <si>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</si>
  <si>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</si>
  <si>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</si>
  <si>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</si>
  <si>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</si>
  <si>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</si>
  <si>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</si>
  <si>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</si>
  <si>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</si>
  <si>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</si>
  <si>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</si>
  <si>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</si>
  <si>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</si>
  <si>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</si>
  <si>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</si>
  <si>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</si>
  <si>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</si>
  <si>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</si>
  <si>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</si>
  <si>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</si>
  <si>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</si>
  <si>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</si>
  <si>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</si>
  <si>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</si>
  <si>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</si>
  <si>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</si>
  <si>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</si>
  <si>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</si>
  <si>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</si>
  <si>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</si>
  <si>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</si>
  <si>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</si>
  <si>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</si>
  <si>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</si>
  <si>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</si>
  <si>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</si>
  <si>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</si>
  <si>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</si>
  <si>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</si>
  <si>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</si>
  <si>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</si>
  <si>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</si>
  <si>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</si>
  <si>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</si>
  <si>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</si>
  <si>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</si>
  <si>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</si>
  <si>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</si>
  <si>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</si>
  <si>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</si>
  <si>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</si>
  <si>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</si>
  <si>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</si>
  <si>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</si>
  <si>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</si>
  <si>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</si>
  <si>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</si>
  <si>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</si>
  <si>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</si>
  <si>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</si>
  <si>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</si>
  <si>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</si>
  <si>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</si>
  <si>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</si>
  <si>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</si>
  <si>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</si>
  <si>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</si>
  <si>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</si>
  <si>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</si>
  <si>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</si>
  <si>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</si>
  <si>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</si>
  <si>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</si>
  <si>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</si>
  <si>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</si>
  <si>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</si>
  <si>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</si>
  <si>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</si>
  <si>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МБДОУ д/с «Светлячок»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</si>
  <si>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</si>
  <si>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</si>
  <si>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</si>
  <si>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</si>
  <si>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</si>
  <si>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</si>
  <si>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</si>
  <si>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</si>
  <si>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</si>
  <si>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</si>
  <si>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</si>
  <si>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</si>
  <si>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</si>
  <si>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</si>
  <si>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</si>
  <si>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</si>
  <si>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</si>
  <si>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</si>
  <si>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Томский</t>
  </si>
  <si>
    <t>МБОУ "Курлекская СОШ" Томского района</t>
  </si>
  <si>
    <t>Муниципальное бюджетное дошкольное образовательное учреждение № 104 г. Томска</t>
  </si>
  <si>
    <t>ОГКУ для детей с ограниченными возможностями здоровья "Центр помощи детям, оставшимся без попечения родителей, "Росток"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</si>
</sst>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4" fillId="0" borderId="0"/>
    <xf numFmtId="17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9" fillId="2" borderId="0" xfId="0" applyFont="1" applyFill="1"/>
    <xf numFmtId="0" fontId="8" fillId="2" borderId="0" xfId="0" applyFont="1" applyFill="1"/>
    <xf numFmtId="1" fontId="13" fillId="2" borderId="6" xfId="2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0" fontId="15" fillId="2" borderId="0" xfId="0" applyFont="1" applyFill="1"/>
    <xf numFmtId="164" fontId="8" fillId="2" borderId="0" xfId="0" applyNumberFormat="1" applyFont="1" applyFill="1" applyAlignment="1">
      <alignment horizontal="center"/>
    </xf>
    <xf numFmtId="164" fontId="8" fillId="2" borderId="0" xfId="0" applyNumberFormat="1" applyFont="1" applyFill="1"/>
    <xf numFmtId="3" fontId="8" fillId="2" borderId="0" xfId="0" applyNumberFormat="1" applyFont="1" applyFill="1"/>
    <xf numFmtId="3" fontId="13" fillId="2" borderId="5" xfId="2" applyNumberFormat="1" applyFont="1" applyFill="1" applyBorder="1" applyAlignment="1">
      <alignment horizontal="center" vertical="center" wrapText="1"/>
    </xf>
    <xf numFmtId="3" fontId="13" fillId="2" borderId="6" xfId="2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3" fontId="19" fillId="0" borderId="6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/>
    <xf numFmtId="3" fontId="10" fillId="2" borderId="0" xfId="20" applyNumberFormat="1" applyFont="1" applyFill="1" applyBorder="1" applyAlignment="1">
      <alignment horizontal="right" wrapText="1"/>
    </xf>
    <xf numFmtId="0" fontId="12" fillId="2" borderId="6" xfId="20" applyFont="1" applyFill="1" applyBorder="1" applyAlignment="1">
      <alignment horizontal="left" vertical="center" wrapText="1"/>
    </xf>
    <xf numFmtId="164" fontId="12" fillId="2" borderId="6" xfId="20" applyNumberFormat="1" applyFont="1" applyFill="1" applyBorder="1" applyAlignment="1">
      <alignment horizontal="center" vertical="center" wrapText="1"/>
    </xf>
    <xf numFmtId="164" fontId="10" fillId="2" borderId="6" xfId="20" applyNumberFormat="1" applyFont="1" applyFill="1" applyBorder="1" applyAlignment="1">
      <alignment horizontal="center" vertical="center" wrapText="1"/>
    </xf>
    <xf numFmtId="3" fontId="12" fillId="2" borderId="6" xfId="20" applyNumberFormat="1" applyFont="1" applyFill="1" applyBorder="1" applyAlignment="1">
      <alignment horizontal="center" vertical="center" wrapText="1"/>
    </xf>
    <xf numFmtId="3" fontId="10" fillId="2" borderId="6" xfId="20" applyNumberFormat="1" applyFont="1" applyFill="1" applyBorder="1" applyAlignment="1">
      <alignment horizontal="center" vertical="center" wrapText="1"/>
    </xf>
    <xf numFmtId="0" fontId="14" fillId="2" borderId="6" xfId="20" applyFont="1" applyFill="1" applyBorder="1" applyAlignment="1">
      <alignment horizontal="left" vertical="center" wrapText="1"/>
    </xf>
    <xf numFmtId="165" fontId="14" fillId="2" borderId="6" xfId="20" applyNumberFormat="1" applyFont="1" applyFill="1" applyBorder="1" applyAlignment="1">
      <alignment horizontal="center" vertical="center"/>
    </xf>
    <xf numFmtId="164" fontId="17" fillId="2" borderId="6" xfId="20" applyNumberFormat="1" applyFont="1" applyFill="1" applyBorder="1" applyAlignment="1">
      <alignment horizontal="center" vertical="center" wrapText="1"/>
    </xf>
    <xf numFmtId="3" fontId="14" fillId="2" borderId="6" xfId="20" applyNumberFormat="1" applyFont="1" applyFill="1" applyBorder="1" applyAlignment="1">
      <alignment horizontal="center" vertical="center"/>
    </xf>
    <xf numFmtId="164" fontId="14" fillId="2" borderId="6" xfId="20" applyNumberFormat="1" applyFont="1" applyFill="1" applyBorder="1" applyAlignment="1">
      <alignment horizontal="center" vertical="center" wrapText="1"/>
    </xf>
    <xf numFmtId="3" fontId="14" fillId="2" borderId="6" xfId="20" applyNumberFormat="1" applyFont="1" applyFill="1" applyBorder="1" applyAlignment="1">
      <alignment horizontal="center" vertical="center" wrapText="1"/>
    </xf>
    <xf numFmtId="0" fontId="13" fillId="2" borderId="6" xfId="20" applyFont="1" applyFill="1" applyBorder="1" applyAlignment="1">
      <alignment horizontal="left" vertical="center" wrapText="1"/>
    </xf>
    <xf numFmtId="164" fontId="13" fillId="2" borderId="6" xfId="20" applyNumberFormat="1" applyFont="1" applyFill="1" applyBorder="1" applyAlignment="1">
      <alignment horizontal="center" vertical="center" wrapText="1"/>
    </xf>
    <xf numFmtId="3" fontId="13" fillId="0" borderId="6" xfId="20" applyNumberFormat="1" applyFont="1" applyFill="1" applyBorder="1" applyAlignment="1">
      <alignment horizontal="center" vertical="center" wrapText="1"/>
    </xf>
    <xf numFmtId="3" fontId="13" fillId="2" borderId="6" xfId="20" applyNumberFormat="1" applyFont="1" applyFill="1" applyBorder="1" applyAlignment="1">
      <alignment horizontal="center" vertical="center" wrapText="1"/>
    </xf>
    <xf numFmtId="3" fontId="13" fillId="2" borderId="6" xfId="20" applyNumberFormat="1" applyFont="1" applyFill="1" applyBorder="1" applyAlignment="1">
      <alignment horizontal="center" vertical="center"/>
    </xf>
    <xf numFmtId="164" fontId="13" fillId="2" borderId="6" xfId="20" applyNumberFormat="1" applyFont="1" applyFill="1" applyBorder="1" applyAlignment="1">
      <alignment horizontal="center" vertical="center"/>
    </xf>
    <xf numFmtId="3" fontId="12" fillId="0" borderId="6" xfId="22" applyNumberFormat="1" applyFont="1" applyFill="1" applyBorder="1" applyAlignment="1">
      <alignment horizontal="center" vertical="center"/>
    </xf>
    <xf numFmtId="164" fontId="14" fillId="2" borderId="6" xfId="20" applyNumberFormat="1" applyFont="1" applyFill="1" applyBorder="1" applyAlignment="1">
      <alignment horizontal="center" vertical="center"/>
    </xf>
    <xf numFmtId="3" fontId="17" fillId="0" borderId="6" xfId="22" applyNumberFormat="1" applyFont="1" applyFill="1" applyBorder="1" applyAlignment="1">
      <alignment horizontal="center" vertical="center"/>
    </xf>
    <xf numFmtId="3" fontId="18" fillId="2" borderId="6" xfId="20" applyNumberFormat="1" applyFont="1" applyFill="1" applyBorder="1" applyAlignment="1">
      <alignment horizontal="center" vertical="center" wrapText="1"/>
    </xf>
    <xf numFmtId="1" fontId="13" fillId="2" borderId="6" xfId="20" applyNumberFormat="1" applyFont="1" applyFill="1" applyBorder="1" applyAlignment="1">
      <alignment horizontal="center" vertical="center" wrapText="1"/>
    </xf>
    <xf numFmtId="1" fontId="14" fillId="0" borderId="6" xfId="20" applyNumberFormat="1" applyFont="1" applyFill="1" applyBorder="1" applyAlignment="1">
      <alignment horizontal="center" vertical="center" wrapText="1"/>
    </xf>
    <xf numFmtId="1" fontId="14" fillId="2" borderId="6" xfId="20" applyNumberFormat="1" applyFont="1" applyFill="1" applyBorder="1" applyAlignment="1">
      <alignment horizontal="center" vertical="center" wrapText="1"/>
    </xf>
    <xf numFmtId="165" fontId="14" fillId="2" borderId="6" xfId="20" applyNumberFormat="1" applyFont="1" applyFill="1" applyBorder="1" applyAlignment="1">
      <alignment horizontal="center" vertical="center" wrapText="1"/>
    </xf>
    <xf numFmtId="3" fontId="14" fillId="0" borderId="6" xfId="20" applyNumberFormat="1" applyFont="1" applyFill="1" applyBorder="1" applyAlignment="1">
      <alignment horizontal="center" vertical="center" wrapText="1"/>
    </xf>
    <xf numFmtId="164" fontId="14" fillId="0" borderId="6" xfId="20" applyNumberFormat="1" applyFont="1" applyFill="1" applyBorder="1" applyAlignment="1">
      <alignment horizontal="center" vertical="center" wrapText="1"/>
    </xf>
    <xf numFmtId="164" fontId="12" fillId="0" borderId="6" xfId="22" applyNumberFormat="1" applyFont="1" applyFill="1" applyBorder="1" applyAlignment="1">
      <alignment horizontal="center" vertical="center"/>
    </xf>
    <xf numFmtId="1" fontId="12" fillId="0" borderId="6" xfId="22" applyNumberFormat="1" applyFont="1" applyFill="1" applyBorder="1" applyAlignment="1">
      <alignment horizontal="center" vertical="center"/>
    </xf>
    <xf numFmtId="1" fontId="13" fillId="2" borderId="6" xfId="20" applyNumberFormat="1" applyFont="1" applyFill="1" applyBorder="1" applyAlignment="1">
      <alignment horizontal="center" vertical="center"/>
    </xf>
    <xf numFmtId="1" fontId="14" fillId="2" borderId="6" xfId="20" applyNumberFormat="1" applyFont="1" applyFill="1" applyBorder="1" applyAlignment="1">
      <alignment horizontal="center" vertical="center"/>
    </xf>
    <xf numFmtId="164" fontId="13" fillId="0" borderId="6" xfId="20" applyNumberFormat="1" applyFont="1" applyFill="1" applyBorder="1" applyAlignment="1">
      <alignment horizontal="center" vertical="center" wrapText="1"/>
    </xf>
    <xf numFmtId="0" fontId="14" fillId="0" borderId="6" xfId="20" applyFont="1" applyFill="1" applyBorder="1" applyAlignment="1">
      <alignment horizontal="left" vertical="center" wrapText="1"/>
    </xf>
    <xf numFmtId="165" fontId="14" fillId="0" borderId="6" xfId="20" applyNumberFormat="1" applyFont="1" applyFill="1" applyBorder="1" applyAlignment="1">
      <alignment horizontal="center" vertical="center"/>
    </xf>
    <xf numFmtId="3" fontId="17" fillId="0" borderId="6" xfId="21" applyNumberFormat="1" applyFont="1" applyFill="1" applyBorder="1" applyAlignment="1">
      <alignment horizontal="center" vertical="center"/>
    </xf>
    <xf numFmtId="3" fontId="12" fillId="0" borderId="6" xfId="22" applyNumberFormat="1" applyFont="1" applyFill="1" applyBorder="1" applyAlignment="1">
      <alignment horizontal="center"/>
    </xf>
    <xf numFmtId="3" fontId="14" fillId="0" borderId="6" xfId="20" applyNumberFormat="1" applyFont="1" applyFill="1" applyBorder="1" applyAlignment="1">
      <alignment horizontal="center" vertical="center"/>
    </xf>
    <xf numFmtId="1" fontId="20" fillId="0" borderId="6" xfId="0" applyNumberFormat="1" applyFont="1" applyFill="1" applyBorder="1" applyAlignment="1">
      <alignment horizontal="center" vertical="center" wrapText="1"/>
    </xf>
    <xf numFmtId="165" fontId="14" fillId="0" borderId="6" xfId="20" applyNumberFormat="1" applyFont="1" applyFill="1" applyBorder="1" applyAlignment="1">
      <alignment horizontal="center" vertical="center" wrapText="1"/>
    </xf>
    <xf numFmtId="164" fontId="14" fillId="0" borderId="6" xfId="20" applyNumberFormat="1" applyFont="1" applyFill="1" applyBorder="1" applyAlignment="1">
      <alignment horizontal="center" vertical="center"/>
    </xf>
    <xf numFmtId="3" fontId="18" fillId="0" borderId="6" xfId="21" applyNumberFormat="1" applyFont="1" applyFill="1" applyBorder="1" applyAlignment="1">
      <alignment horizontal="center" vertical="center" wrapText="1"/>
    </xf>
    <xf numFmtId="0" fontId="14" fillId="2" borderId="5" xfId="20" applyFont="1" applyFill="1" applyBorder="1" applyAlignment="1">
      <alignment horizontal="center" vertical="center" wrapText="1"/>
    </xf>
    <xf numFmtId="0" fontId="14" fillId="2" borderId="7" xfId="20" applyFont="1" applyFill="1" applyBorder="1" applyAlignment="1">
      <alignment horizontal="center" vertical="center" wrapText="1"/>
    </xf>
    <xf numFmtId="0" fontId="14" fillId="2" borderId="8" xfId="20" applyFont="1" applyFill="1" applyBorder="1" applyAlignment="1">
      <alignment horizontal="center" vertical="center" wrapText="1"/>
    </xf>
    <xf numFmtId="3" fontId="10" fillId="2" borderId="0" xfId="20" applyNumberFormat="1" applyFont="1" applyFill="1" applyBorder="1" applyAlignment="1">
      <alignment horizontal="right" wrapText="1"/>
    </xf>
    <xf numFmtId="3" fontId="11" fillId="2" borderId="0" xfId="0" applyNumberFormat="1" applyFont="1" applyFill="1" applyBorder="1" applyAlignment="1"/>
    <xf numFmtId="0" fontId="12" fillId="2" borderId="1" xfId="2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13" fillId="2" borderId="1" xfId="2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6" fontId="13" fillId="2" borderId="1" xfId="2" applyNumberFormat="1" applyFont="1" applyFill="1" applyBorder="1" applyAlignment="1">
      <alignment horizontal="center" vertical="center" wrapText="1"/>
    </xf>
    <xf numFmtId="3" fontId="13" fillId="2" borderId="2" xfId="2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13" fillId="2" borderId="1" xfId="2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4" fillId="0" borderId="5" xfId="20" applyFont="1" applyFill="1" applyBorder="1" applyAlignment="1">
      <alignment horizontal="center" vertical="center" wrapText="1"/>
    </xf>
    <xf numFmtId="0" fontId="14" fillId="0" borderId="7" xfId="2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4" fillId="0" borderId="8" xfId="20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wrapText="1"/>
    </xf>
  </cellXfs>
  <cellStyles count="23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" xfId="18"/>
    <cellStyle name="Обычный 6 2" xfId="22"/>
    <cellStyle name="Обычный 66" xfId="1"/>
    <cellStyle name="Обычный 66 2" xfId="17"/>
    <cellStyle name="Обычный 66 2 2" xfId="21"/>
    <cellStyle name="Обычный 66 3" xfId="20"/>
    <cellStyle name="Обычный 7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389"/>
  <sheetViews>
    <sheetView tabSelected="1" view="pageBreakPreview" topLeftCell="A372" zoomScale="68" zoomScaleNormal="80" zoomScaleSheetLayoutView="68" workbookViewId="0">
      <selection activeCell="A386" sqref="A386"/>
    </sheetView>
  </sheetViews>
  <sheetFormatPr defaultColWidth="9.140625" defaultRowHeight="24.95" customHeight="1" x14ac:dyDescent="0.25"/>
  <cols>
    <col min="1" max="1" width="63.5703125" style="2" customWidth="1"/>
    <col min="2" max="2" width="17.85546875" style="6" customWidth="1"/>
    <col min="3" max="3" width="21.7109375" style="7" customWidth="1"/>
    <col min="4" max="4" width="20.42578125" style="2" customWidth="1"/>
    <col min="5" max="8" width="17.85546875" style="8" customWidth="1"/>
    <col min="9" max="12" width="9.140625" style="2" customWidth="1"/>
    <col min="13" max="16384" width="9.140625" style="2"/>
  </cols>
  <sheetData>
    <row r="1" spans="1:8" ht="12" customHeight="1" x14ac:dyDescent="0.25"/>
    <row r="2" spans="1:8" ht="81.75" customHeight="1" x14ac:dyDescent="0.25">
      <c r="A2" s="1"/>
      <c r="F2" s="59" t="s">
        <v>110</v>
      </c>
      <c r="G2" s="60"/>
      <c r="H2" s="60"/>
    </row>
    <row r="3" spans="1:8" ht="12.75" customHeight="1" x14ac:dyDescent="0.25">
      <c r="F3" s="14"/>
      <c r="G3" s="13"/>
      <c r="H3" s="13"/>
    </row>
    <row r="4" spans="1:8" ht="121.5" customHeight="1" x14ac:dyDescent="0.25">
      <c r="A4" s="61" t="s">
        <v>52</v>
      </c>
      <c r="B4" s="63" t="s">
        <v>0</v>
      </c>
      <c r="C4" s="63" t="s">
        <v>54</v>
      </c>
      <c r="D4" s="65" t="s">
        <v>55</v>
      </c>
      <c r="E4" s="66" t="s">
        <v>56</v>
      </c>
      <c r="F4" s="67"/>
      <c r="G4" s="68" t="s">
        <v>104</v>
      </c>
      <c r="H4" s="68" t="s">
        <v>1</v>
      </c>
    </row>
    <row r="5" spans="1:8" ht="67.900000000000006" customHeight="1" x14ac:dyDescent="0.25">
      <c r="A5" s="62"/>
      <c r="B5" s="64"/>
      <c r="C5" s="64"/>
      <c r="D5" s="62"/>
      <c r="E5" s="9" t="s">
        <v>160</v>
      </c>
      <c r="F5" s="9" t="s">
        <v>2</v>
      </c>
      <c r="G5" s="69"/>
      <c r="H5" s="69"/>
    </row>
    <row r="6" spans="1:8" ht="14.25" customHeight="1" x14ac:dyDescent="0.25">
      <c r="A6" s="3">
        <v>1</v>
      </c>
      <c r="B6" s="3">
        <v>2</v>
      </c>
      <c r="C6" s="3">
        <v>3</v>
      </c>
      <c r="D6" s="3">
        <v>4</v>
      </c>
      <c r="E6" s="10">
        <v>5</v>
      </c>
      <c r="F6" s="10">
        <v>6</v>
      </c>
      <c r="G6" s="10">
        <v>7</v>
      </c>
      <c r="H6" s="10" t="s">
        <v>3</v>
      </c>
    </row>
    <row r="7" spans="1:8" ht="35.25" customHeight="1" x14ac:dyDescent="0.25">
      <c r="A7" s="70" t="s">
        <v>4</v>
      </c>
      <c r="B7" s="70"/>
      <c r="C7" s="71"/>
      <c r="D7" s="71"/>
      <c r="E7" s="71"/>
      <c r="F7" s="71"/>
      <c r="G7" s="71"/>
      <c r="H7" s="71"/>
    </row>
    <row r="8" spans="1:8" ht="24.95" customHeight="1" x14ac:dyDescent="0.25">
      <c r="A8" s="72" t="s">
        <v>5</v>
      </c>
      <c r="B8" s="72"/>
      <c r="C8" s="73"/>
      <c r="D8" s="73"/>
      <c r="E8" s="73"/>
      <c r="F8" s="73"/>
      <c r="G8" s="74"/>
      <c r="H8" s="74"/>
    </row>
    <row r="9" spans="1:8" ht="24.95" customHeight="1" x14ac:dyDescent="0.25">
      <c r="A9" s="15" t="s">
        <v>6</v>
      </c>
      <c r="B9" s="16">
        <v>133.9</v>
      </c>
      <c r="C9" s="17">
        <v>148.69999999999999</v>
      </c>
      <c r="D9" s="16">
        <v>232.61647497117704</v>
      </c>
      <c r="E9" s="18">
        <v>85513.19</v>
      </c>
      <c r="F9" s="19">
        <v>90499.439587536428</v>
      </c>
      <c r="G9" s="19">
        <v>85513.19</v>
      </c>
      <c r="H9" s="19">
        <v>4986.2495875364257</v>
      </c>
    </row>
    <row r="10" spans="1:8" ht="39.75" customHeight="1" x14ac:dyDescent="0.25">
      <c r="A10" s="15" t="s">
        <v>7</v>
      </c>
      <c r="B10" s="16">
        <v>56.9</v>
      </c>
      <c r="C10" s="17">
        <v>56.3</v>
      </c>
      <c r="D10" s="16">
        <v>176.32786335891751</v>
      </c>
      <c r="E10" s="18">
        <v>68278.274999999994</v>
      </c>
      <c r="F10" s="19">
        <v>68600.355239786863</v>
      </c>
      <c r="G10" s="19">
        <v>68278.274999999994</v>
      </c>
      <c r="H10" s="19">
        <v>322.08023978686833</v>
      </c>
    </row>
    <row r="11" spans="1:8" ht="24.95" customHeight="1" x14ac:dyDescent="0.25">
      <c r="A11" s="15" t="s">
        <v>8</v>
      </c>
      <c r="B11" s="16">
        <v>349.59999999999997</v>
      </c>
      <c r="C11" s="17">
        <v>406.70000000000005</v>
      </c>
      <c r="D11" s="16">
        <v>242.19500086063258</v>
      </c>
      <c r="E11" s="18">
        <v>87536.25</v>
      </c>
      <c r="F11" s="19">
        <v>94225.965084829106</v>
      </c>
      <c r="G11" s="19">
        <v>87536.25</v>
      </c>
      <c r="H11" s="19">
        <v>6689.7150848291058</v>
      </c>
    </row>
    <row r="12" spans="1:8" ht="24.95" customHeight="1" x14ac:dyDescent="0.25">
      <c r="A12" s="15" t="s">
        <v>9</v>
      </c>
      <c r="B12" s="16">
        <v>39</v>
      </c>
      <c r="C12" s="17">
        <v>36.700000000000003</v>
      </c>
      <c r="D12" s="16">
        <v>206.88276164919296</v>
      </c>
      <c r="E12" s="18">
        <v>78121.240000000005</v>
      </c>
      <c r="F12" s="19">
        <v>80487.73841961853</v>
      </c>
      <c r="G12" s="19">
        <v>78121.240000000005</v>
      </c>
      <c r="H12" s="19">
        <v>2366.4984196185251</v>
      </c>
    </row>
    <row r="13" spans="1:8" ht="24.95" customHeight="1" x14ac:dyDescent="0.25">
      <c r="A13" s="15" t="s">
        <v>182</v>
      </c>
      <c r="B13" s="16">
        <v>139.6</v>
      </c>
      <c r="C13" s="17">
        <v>137.6</v>
      </c>
      <c r="D13" s="16">
        <v>195.47155215098596</v>
      </c>
      <c r="E13" s="18">
        <v>78588.100000000006</v>
      </c>
      <c r="F13" s="19">
        <v>76048.207364341084</v>
      </c>
      <c r="G13" s="19">
        <v>78588.100000000006</v>
      </c>
      <c r="H13" s="19">
        <v>-2539.8926356589218</v>
      </c>
    </row>
    <row r="14" spans="1:8" ht="31.5" customHeight="1" x14ac:dyDescent="0.25">
      <c r="A14" s="15" t="s">
        <v>10</v>
      </c>
      <c r="B14" s="16">
        <v>15.1</v>
      </c>
      <c r="C14" s="17">
        <v>18.3</v>
      </c>
      <c r="D14" s="16">
        <v>170.16369564927319</v>
      </c>
      <c r="E14" s="18">
        <v>66138.5</v>
      </c>
      <c r="F14" s="19">
        <v>66202.18579234973</v>
      </c>
      <c r="G14" s="19">
        <v>66138.5</v>
      </c>
      <c r="H14" s="19">
        <v>63.685792349730036</v>
      </c>
    </row>
    <row r="15" spans="1:8" ht="32.25" customHeight="1" x14ac:dyDescent="0.25">
      <c r="A15" s="15" t="s">
        <v>53</v>
      </c>
      <c r="B15" s="16">
        <v>119.5</v>
      </c>
      <c r="C15" s="17">
        <v>121.4</v>
      </c>
      <c r="D15" s="16">
        <v>196.1098582764123</v>
      </c>
      <c r="E15" s="18">
        <v>76098.179999999993</v>
      </c>
      <c r="F15" s="19">
        <v>76296.540362438202</v>
      </c>
      <c r="G15" s="19">
        <v>76098.179999999993</v>
      </c>
      <c r="H15" s="19">
        <v>198.36036243820854</v>
      </c>
    </row>
    <row r="16" spans="1:8" ht="24.95" customHeight="1" x14ac:dyDescent="0.25">
      <c r="A16" s="15" t="s">
        <v>11</v>
      </c>
      <c r="B16" s="16">
        <v>22.7</v>
      </c>
      <c r="C16" s="17">
        <v>22</v>
      </c>
      <c r="D16" s="16">
        <v>190.46395064901688</v>
      </c>
      <c r="E16" s="18">
        <v>71779.725000000006</v>
      </c>
      <c r="F16" s="19">
        <v>74100.000000000015</v>
      </c>
      <c r="G16" s="19">
        <v>71779.725000000006</v>
      </c>
      <c r="H16" s="19">
        <v>2320.2750000000087</v>
      </c>
    </row>
    <row r="17" spans="1:8" ht="48.75" customHeight="1" x14ac:dyDescent="0.25">
      <c r="A17" s="15" t="s">
        <v>12</v>
      </c>
      <c r="B17" s="16">
        <v>7.6</v>
      </c>
      <c r="C17" s="17">
        <v>6.6</v>
      </c>
      <c r="D17" s="16">
        <v>187.4548076835701</v>
      </c>
      <c r="E17" s="18">
        <v>72869.065000000002</v>
      </c>
      <c r="F17" s="19">
        <v>72929.292929292948</v>
      </c>
      <c r="G17" s="19">
        <v>72869.065000000002</v>
      </c>
      <c r="H17" s="19">
        <v>60.227929292945191</v>
      </c>
    </row>
    <row r="18" spans="1:8" ht="24.95" customHeight="1" x14ac:dyDescent="0.25">
      <c r="A18" s="15" t="s">
        <v>13</v>
      </c>
      <c r="B18" s="16">
        <v>10</v>
      </c>
      <c r="C18" s="17">
        <v>10.199999999999999</v>
      </c>
      <c r="D18" s="16">
        <v>109.50925372933737</v>
      </c>
      <c r="E18" s="18">
        <v>42600.974999999999</v>
      </c>
      <c r="F18" s="19">
        <v>42604.575163398702</v>
      </c>
      <c r="G18" s="19">
        <v>42600.974999999999</v>
      </c>
      <c r="H18" s="19">
        <v>3.6001633987034438</v>
      </c>
    </row>
    <row r="19" spans="1:8" ht="24.95" customHeight="1" x14ac:dyDescent="0.25">
      <c r="A19" s="15" t="s">
        <v>14</v>
      </c>
      <c r="B19" s="16">
        <v>10.199999999999999</v>
      </c>
      <c r="C19" s="17">
        <v>9</v>
      </c>
      <c r="D19" s="16">
        <v>102.35759471076268</v>
      </c>
      <c r="E19" s="18">
        <v>39799.815000000002</v>
      </c>
      <c r="F19" s="19">
        <v>39822.222222222226</v>
      </c>
      <c r="G19" s="19">
        <v>39799.815000000002</v>
      </c>
      <c r="H19" s="19">
        <v>22.407222222223936</v>
      </c>
    </row>
    <row r="20" spans="1:8" ht="24.95" customHeight="1" x14ac:dyDescent="0.25">
      <c r="A20" s="15" t="s">
        <v>15</v>
      </c>
      <c r="B20" s="16">
        <v>15.3</v>
      </c>
      <c r="C20" s="17">
        <v>16.3</v>
      </c>
      <c r="D20" s="16">
        <v>214.7909450659661</v>
      </c>
      <c r="E20" s="18">
        <v>85980.05</v>
      </c>
      <c r="F20" s="19">
        <v>83564.417177914103</v>
      </c>
      <c r="G20" s="19">
        <v>85980.05</v>
      </c>
      <c r="H20" s="19">
        <v>-2415.6328220858995</v>
      </c>
    </row>
    <row r="21" spans="1:8" ht="36.75" customHeight="1" x14ac:dyDescent="0.25">
      <c r="A21" s="15" t="s">
        <v>16</v>
      </c>
      <c r="B21" s="16">
        <v>28</v>
      </c>
      <c r="C21" s="17">
        <v>27.8</v>
      </c>
      <c r="D21" s="16">
        <v>160.00051777110636</v>
      </c>
      <c r="E21" s="18">
        <v>62248</v>
      </c>
      <c r="F21" s="19">
        <v>62248.201438848926</v>
      </c>
      <c r="G21" s="19">
        <v>62248</v>
      </c>
      <c r="H21" s="19">
        <v>0.20143884892604547</v>
      </c>
    </row>
    <row r="22" spans="1:8" ht="24.95" customHeight="1" x14ac:dyDescent="0.25">
      <c r="A22" s="15" t="s">
        <v>158</v>
      </c>
      <c r="B22" s="16">
        <v>7.4</v>
      </c>
      <c r="C22" s="17">
        <v>6.2</v>
      </c>
      <c r="D22" s="16">
        <v>120.07467873908458</v>
      </c>
      <c r="E22" s="18">
        <v>44118.27</v>
      </c>
      <c r="F22" s="19">
        <v>46715.053763440854</v>
      </c>
      <c r="G22" s="19">
        <v>44118.27</v>
      </c>
      <c r="H22" s="19">
        <v>2596.783763440857</v>
      </c>
    </row>
    <row r="23" spans="1:8" ht="24.95" customHeight="1" x14ac:dyDescent="0.25">
      <c r="A23" s="15" t="s">
        <v>17</v>
      </c>
      <c r="B23" s="16">
        <v>4.5</v>
      </c>
      <c r="C23" s="17">
        <v>4.5999999999999996</v>
      </c>
      <c r="D23" s="16">
        <v>107.91802402358775</v>
      </c>
      <c r="E23" s="18">
        <v>41978.495000000003</v>
      </c>
      <c r="F23" s="19">
        <v>41985.507246376816</v>
      </c>
      <c r="G23" s="19">
        <v>41978.495000000003</v>
      </c>
      <c r="H23" s="19">
        <v>7.0122463768129819</v>
      </c>
    </row>
    <row r="24" spans="1:8" ht="24.95" customHeight="1" x14ac:dyDescent="0.25">
      <c r="A24" s="15" t="s">
        <v>57</v>
      </c>
      <c r="B24" s="16">
        <v>103.8</v>
      </c>
      <c r="C24" s="17">
        <v>113.5</v>
      </c>
      <c r="D24" s="16">
        <v>254.64264867487557</v>
      </c>
      <c r="E24" s="18">
        <v>95317.25</v>
      </c>
      <c r="F24" s="19">
        <v>99068.722466960346</v>
      </c>
      <c r="G24" s="19">
        <v>95317.25</v>
      </c>
      <c r="H24" s="19">
        <v>3751.4724669603456</v>
      </c>
    </row>
    <row r="25" spans="1:8" ht="24.95" customHeight="1" x14ac:dyDescent="0.25">
      <c r="A25" s="15" t="s">
        <v>18</v>
      </c>
      <c r="B25" s="16">
        <v>24.2</v>
      </c>
      <c r="C25" s="17">
        <v>24.7</v>
      </c>
      <c r="D25" s="16">
        <v>289.90650085219181</v>
      </c>
      <c r="E25" s="18">
        <v>95317.25</v>
      </c>
      <c r="F25" s="19">
        <v>112788.12415654522</v>
      </c>
      <c r="G25" s="19">
        <v>95317.25</v>
      </c>
      <c r="H25" s="19">
        <v>17470.874156545222</v>
      </c>
    </row>
    <row r="26" spans="1:8" ht="24.95" customHeight="1" x14ac:dyDescent="0.25">
      <c r="A26" s="15" t="s">
        <v>58</v>
      </c>
      <c r="B26" s="16">
        <v>41.599999999999994</v>
      </c>
      <c r="C26" s="17">
        <v>40.599999999999994</v>
      </c>
      <c r="D26" s="16">
        <v>143.21863982177123</v>
      </c>
      <c r="E26" s="18">
        <v>55673.055</v>
      </c>
      <c r="F26" s="19">
        <v>55719.211822660101</v>
      </c>
      <c r="G26" s="19">
        <v>55673.055</v>
      </c>
      <c r="H26" s="19">
        <v>46.15682266010117</v>
      </c>
    </row>
    <row r="27" spans="1:8" ht="24.95" customHeight="1" x14ac:dyDescent="0.25">
      <c r="A27" s="15" t="s">
        <v>167</v>
      </c>
      <c r="B27" s="16"/>
      <c r="C27" s="17"/>
      <c r="D27" s="16">
        <v>0</v>
      </c>
      <c r="E27" s="18">
        <v>0</v>
      </c>
      <c r="F27" s="19">
        <v>0</v>
      </c>
      <c r="G27" s="19"/>
      <c r="H27" s="19">
        <v>0</v>
      </c>
    </row>
    <row r="28" spans="1:8" ht="24.95" customHeight="1" x14ac:dyDescent="0.25">
      <c r="A28" s="15" t="s">
        <v>86</v>
      </c>
      <c r="B28" s="16">
        <v>5.0999999999999996</v>
      </c>
      <c r="C28" s="17">
        <v>4</v>
      </c>
      <c r="D28" s="16">
        <v>224.43559096945549</v>
      </c>
      <c r="E28" s="18">
        <v>80144.3</v>
      </c>
      <c r="F28" s="19">
        <v>87316.666666666657</v>
      </c>
      <c r="G28" s="19">
        <v>80144.3</v>
      </c>
      <c r="H28" s="19">
        <v>7172.3666666666541</v>
      </c>
    </row>
    <row r="29" spans="1:8" ht="24.95" customHeight="1" x14ac:dyDescent="0.25">
      <c r="A29" s="15" t="s">
        <v>87</v>
      </c>
      <c r="B29" s="16">
        <v>25</v>
      </c>
      <c r="C29" s="17">
        <v>21.4</v>
      </c>
      <c r="D29" s="16">
        <v>250.0019017488483</v>
      </c>
      <c r="E29" s="18">
        <v>97262.5</v>
      </c>
      <c r="F29" s="19">
        <v>97263.239875389438</v>
      </c>
      <c r="G29" s="19">
        <v>97262.5</v>
      </c>
      <c r="H29" s="19">
        <v>0.73987538943765685</v>
      </c>
    </row>
    <row r="30" spans="1:8" ht="24.95" customHeight="1" x14ac:dyDescent="0.25">
      <c r="A30" s="15" t="s">
        <v>88</v>
      </c>
      <c r="B30" s="16">
        <v>96.3</v>
      </c>
      <c r="C30" s="17">
        <v>95.3</v>
      </c>
      <c r="D30" s="16">
        <v>184.26513962428729</v>
      </c>
      <c r="E30" s="18">
        <v>71974.25</v>
      </c>
      <c r="F30" s="19">
        <v>71688.352570828967</v>
      </c>
      <c r="G30" s="19">
        <v>71974.25</v>
      </c>
      <c r="H30" s="19">
        <v>-285.89742917103285</v>
      </c>
    </row>
    <row r="31" spans="1:8" ht="24.95" customHeight="1" x14ac:dyDescent="0.25">
      <c r="A31" s="15" t="s">
        <v>89</v>
      </c>
      <c r="B31" s="16">
        <v>36</v>
      </c>
      <c r="C31" s="17">
        <v>38.6</v>
      </c>
      <c r="D31" s="16">
        <v>225.66594727558092</v>
      </c>
      <c r="E31" s="18">
        <v>83645.75</v>
      </c>
      <c r="F31" s="19">
        <v>87795.336787564753</v>
      </c>
      <c r="G31" s="19">
        <v>83645.75</v>
      </c>
      <c r="H31" s="19">
        <v>4149.5867875647527</v>
      </c>
    </row>
    <row r="32" spans="1:8" ht="24.95" customHeight="1" x14ac:dyDescent="0.25">
      <c r="A32" s="15" t="s">
        <v>90</v>
      </c>
      <c r="B32" s="16">
        <v>41.699999999999996</v>
      </c>
      <c r="C32" s="17">
        <v>38.699999999999996</v>
      </c>
      <c r="D32" s="16">
        <v>245.8383520182835</v>
      </c>
      <c r="E32" s="18">
        <v>90454.125</v>
      </c>
      <c r="F32" s="19">
        <v>95643.41085271319</v>
      </c>
      <c r="G32" s="19">
        <v>90454.125</v>
      </c>
      <c r="H32" s="19">
        <v>5189.2858527131903</v>
      </c>
    </row>
    <row r="33" spans="1:8" ht="24.95" customHeight="1" x14ac:dyDescent="0.25">
      <c r="A33" s="15" t="s">
        <v>91</v>
      </c>
      <c r="B33" s="16">
        <v>32.799999999999997</v>
      </c>
      <c r="C33" s="17">
        <v>27.3</v>
      </c>
      <c r="D33" s="16">
        <v>194.19584257008754</v>
      </c>
      <c r="E33" s="18">
        <v>66138.5</v>
      </c>
      <c r="F33" s="19">
        <v>75551.892551892553</v>
      </c>
      <c r="G33" s="19">
        <v>66138.5</v>
      </c>
      <c r="H33" s="19">
        <v>9413.3925518925535</v>
      </c>
    </row>
    <row r="34" spans="1:8" ht="24.95" customHeight="1" x14ac:dyDescent="0.25">
      <c r="A34" s="15" t="s">
        <v>92</v>
      </c>
      <c r="B34" s="16">
        <v>48.5</v>
      </c>
      <c r="C34" s="17">
        <v>49.7</v>
      </c>
      <c r="D34" s="16">
        <v>238.32322642533862</v>
      </c>
      <c r="E34" s="18">
        <v>95317.25</v>
      </c>
      <c r="F34" s="19">
        <v>92719.651240777996</v>
      </c>
      <c r="G34" s="19">
        <v>95317.25</v>
      </c>
      <c r="H34" s="19">
        <v>-2597.5987592220044</v>
      </c>
    </row>
    <row r="35" spans="1:8" ht="24.95" customHeight="1" x14ac:dyDescent="0.25">
      <c r="A35" s="15" t="s">
        <v>59</v>
      </c>
      <c r="B35" s="16">
        <v>38.700000000000003</v>
      </c>
      <c r="C35" s="17">
        <v>36.9</v>
      </c>
      <c r="D35" s="16">
        <v>188.72553031746315</v>
      </c>
      <c r="E35" s="18">
        <v>73335.925000000003</v>
      </c>
      <c r="F35" s="19">
        <v>73423.667570009042</v>
      </c>
      <c r="G35" s="19">
        <v>73335.925000000003</v>
      </c>
      <c r="H35" s="19">
        <v>87.7425700090389</v>
      </c>
    </row>
    <row r="36" spans="1:8" ht="24.95" customHeight="1" x14ac:dyDescent="0.25">
      <c r="A36" s="15" t="s">
        <v>93</v>
      </c>
      <c r="B36" s="16">
        <v>125.3</v>
      </c>
      <c r="C36" s="17">
        <v>127.1</v>
      </c>
      <c r="D36" s="16">
        <v>258.4445767263847</v>
      </c>
      <c r="E36" s="18">
        <v>100530.52</v>
      </c>
      <c r="F36" s="19">
        <v>100547.86257539997</v>
      </c>
      <c r="G36" s="19">
        <v>100530.52</v>
      </c>
      <c r="H36" s="19">
        <v>17.342575399961788</v>
      </c>
    </row>
    <row r="37" spans="1:8" ht="24.95" customHeight="1" x14ac:dyDescent="0.25">
      <c r="A37" s="15" t="s">
        <v>94</v>
      </c>
      <c r="B37" s="16">
        <v>41</v>
      </c>
      <c r="C37" s="17">
        <v>39.1</v>
      </c>
      <c r="D37" s="16">
        <v>224.60552422217194</v>
      </c>
      <c r="E37" s="18">
        <v>87302.82</v>
      </c>
      <c r="F37" s="19">
        <v>87382.779198635981</v>
      </c>
      <c r="G37" s="19">
        <v>87302.82</v>
      </c>
      <c r="H37" s="19">
        <v>79.959198635973735</v>
      </c>
    </row>
    <row r="38" spans="1:8" ht="24.95" customHeight="1" x14ac:dyDescent="0.25">
      <c r="A38" s="15" t="s">
        <v>95</v>
      </c>
      <c r="B38" s="16">
        <v>37.200000000000003</v>
      </c>
      <c r="C38" s="17">
        <v>37.5</v>
      </c>
      <c r="D38" s="16">
        <v>211.74313498693397</v>
      </c>
      <c r="E38" s="18">
        <v>84812.9</v>
      </c>
      <c r="F38" s="19">
        <v>82378.666666666657</v>
      </c>
      <c r="G38" s="19">
        <v>84812.9</v>
      </c>
      <c r="H38" s="19">
        <v>-2434.2333333333372</v>
      </c>
    </row>
    <row r="39" spans="1:8" ht="24.95" customHeight="1" x14ac:dyDescent="0.25">
      <c r="A39" s="15" t="s">
        <v>96</v>
      </c>
      <c r="B39" s="16">
        <v>37.799999999999997</v>
      </c>
      <c r="C39" s="17">
        <v>33.700000000000003</v>
      </c>
      <c r="D39" s="16">
        <v>228.27422958686932</v>
      </c>
      <c r="E39" s="18">
        <v>88897.925000000003</v>
      </c>
      <c r="F39" s="19">
        <v>88810.089020771513</v>
      </c>
      <c r="G39" s="19">
        <v>88897.925000000003</v>
      </c>
      <c r="H39" s="19">
        <v>-87.835979228490032</v>
      </c>
    </row>
    <row r="40" spans="1:8" ht="24.95" customHeight="1" x14ac:dyDescent="0.25">
      <c r="A40" s="15" t="s">
        <v>97</v>
      </c>
      <c r="B40" s="16">
        <v>42.7</v>
      </c>
      <c r="C40" s="17">
        <v>43.3</v>
      </c>
      <c r="D40" s="16">
        <v>177.09984022785412</v>
      </c>
      <c r="E40" s="18">
        <v>68900.755000000005</v>
      </c>
      <c r="F40" s="19">
        <v>68900.692840646647</v>
      </c>
      <c r="G40" s="19">
        <v>68900.755000000005</v>
      </c>
      <c r="H40" s="19">
        <v>-6.2159353357856162E-2</v>
      </c>
    </row>
    <row r="41" spans="1:8" ht="24.95" customHeight="1" x14ac:dyDescent="0.25">
      <c r="A41" s="15" t="s">
        <v>98</v>
      </c>
      <c r="B41" s="16">
        <v>110.5</v>
      </c>
      <c r="C41" s="17">
        <v>102.9</v>
      </c>
      <c r="D41" s="16">
        <v>275.53599514603428</v>
      </c>
      <c r="E41" s="18">
        <v>105432.55</v>
      </c>
      <c r="F41" s="19">
        <v>107197.27891156464</v>
      </c>
      <c r="G41" s="19">
        <v>105432.55</v>
      </c>
      <c r="H41" s="19">
        <v>1764.7289115646417</v>
      </c>
    </row>
    <row r="42" spans="1:8" ht="24.95" customHeight="1" x14ac:dyDescent="0.25">
      <c r="A42" s="15" t="s">
        <v>99</v>
      </c>
      <c r="B42" s="16">
        <v>19.7</v>
      </c>
      <c r="C42" s="17">
        <v>15.3</v>
      </c>
      <c r="D42" s="16">
        <v>212.26500281816021</v>
      </c>
      <c r="E42" s="18">
        <v>83178.89</v>
      </c>
      <c r="F42" s="19">
        <v>82581.699346405221</v>
      </c>
      <c r="G42" s="19">
        <v>83178.89</v>
      </c>
      <c r="H42" s="19">
        <v>-597.19065359477827</v>
      </c>
    </row>
    <row r="43" spans="1:8" ht="24.95" customHeight="1" x14ac:dyDescent="0.25">
      <c r="A43" s="15" t="s">
        <v>100</v>
      </c>
      <c r="B43" s="16">
        <v>95</v>
      </c>
      <c r="C43" s="17">
        <v>117.3</v>
      </c>
      <c r="D43" s="16">
        <v>178.85319633199822</v>
      </c>
      <c r="E43" s="18">
        <v>69601.044999999998</v>
      </c>
      <c r="F43" s="19">
        <v>69582.836032963911</v>
      </c>
      <c r="G43" s="19">
        <v>69601.044999999998</v>
      </c>
      <c r="H43" s="19">
        <v>-18.208967036087415</v>
      </c>
    </row>
    <row r="44" spans="1:8" ht="24.95" customHeight="1" x14ac:dyDescent="0.25">
      <c r="A44" s="15" t="s">
        <v>101</v>
      </c>
      <c r="B44" s="16">
        <v>65.400000000000006</v>
      </c>
      <c r="C44" s="17">
        <v>68.5</v>
      </c>
      <c r="D44" s="16">
        <v>162.82347261139884</v>
      </c>
      <c r="E44" s="18">
        <v>62909.385000000002</v>
      </c>
      <c r="F44" s="19">
        <v>63346.472019464723</v>
      </c>
      <c r="G44" s="19">
        <v>62909.385000000002</v>
      </c>
      <c r="H44" s="19">
        <v>437.08701946472138</v>
      </c>
    </row>
    <row r="45" spans="1:8" ht="24.95" customHeight="1" x14ac:dyDescent="0.25">
      <c r="A45" s="15" t="s">
        <v>102</v>
      </c>
      <c r="B45" s="16">
        <v>38.5</v>
      </c>
      <c r="C45" s="17">
        <v>41</v>
      </c>
      <c r="D45" s="16">
        <v>157.52776985423111</v>
      </c>
      <c r="E45" s="18">
        <v>61041.945</v>
      </c>
      <c r="F45" s="19">
        <v>61286.178861788612</v>
      </c>
      <c r="G45" s="19">
        <v>61041.945</v>
      </c>
      <c r="H45" s="19">
        <v>244.23386178861256</v>
      </c>
    </row>
    <row r="46" spans="1:8" ht="24.95" customHeight="1" x14ac:dyDescent="0.25">
      <c r="A46" s="15" t="s">
        <v>168</v>
      </c>
      <c r="B46" s="16">
        <v>9.6999999999999993</v>
      </c>
      <c r="C46" s="17">
        <v>10.5</v>
      </c>
      <c r="D46" s="16">
        <v>149.42381013580089</v>
      </c>
      <c r="E46" s="18">
        <v>57890.64</v>
      </c>
      <c r="F46" s="19">
        <v>58133.333333333336</v>
      </c>
      <c r="G46" s="19">
        <v>57890.64</v>
      </c>
      <c r="H46" s="19">
        <v>242.69333333333634</v>
      </c>
    </row>
    <row r="47" spans="1:8" ht="24.95" customHeight="1" x14ac:dyDescent="0.25">
      <c r="A47" s="15" t="s">
        <v>103</v>
      </c>
      <c r="B47" s="16">
        <v>30.7</v>
      </c>
      <c r="C47" s="17">
        <v>29.7</v>
      </c>
      <c r="D47" s="16">
        <v>233.26843958296647</v>
      </c>
      <c r="E47" s="18">
        <v>90454.125</v>
      </c>
      <c r="F47" s="19">
        <v>90753.086419753105</v>
      </c>
      <c r="G47" s="19">
        <v>90454.125</v>
      </c>
      <c r="H47" s="19">
        <v>298.96141975310456</v>
      </c>
    </row>
    <row r="48" spans="1:8" ht="24.95" customHeight="1" x14ac:dyDescent="0.25">
      <c r="A48" s="15" t="s">
        <v>183</v>
      </c>
      <c r="B48" s="16">
        <v>49.5</v>
      </c>
      <c r="C48" s="17">
        <v>48.4</v>
      </c>
      <c r="D48" s="16">
        <v>178.51282154772008</v>
      </c>
      <c r="E48" s="18">
        <v>68939.66</v>
      </c>
      <c r="F48" s="19">
        <v>69450.413223140495</v>
      </c>
      <c r="G48" s="19">
        <v>68939.66</v>
      </c>
      <c r="H48" s="19">
        <v>510.75322314049117</v>
      </c>
    </row>
    <row r="49" spans="1:8" ht="24.95" customHeight="1" x14ac:dyDescent="0.25">
      <c r="A49" s="15" t="s">
        <v>60</v>
      </c>
      <c r="B49" s="16">
        <v>29.6</v>
      </c>
      <c r="C49" s="17">
        <v>27</v>
      </c>
      <c r="D49" s="16">
        <v>129.666915769816</v>
      </c>
      <c r="E49" s="18">
        <v>48631.25</v>
      </c>
      <c r="F49" s="19">
        <v>50446.91358024691</v>
      </c>
      <c r="G49" s="19">
        <v>48631.25</v>
      </c>
      <c r="H49" s="19">
        <v>1815.66358024691</v>
      </c>
    </row>
    <row r="50" spans="1:8" ht="24.95" customHeight="1" x14ac:dyDescent="0.25">
      <c r="A50" s="15" t="s">
        <v>61</v>
      </c>
      <c r="B50" s="16"/>
      <c r="C50" s="17"/>
      <c r="D50" s="16">
        <v>0</v>
      </c>
      <c r="E50" s="18">
        <v>0</v>
      </c>
      <c r="F50" s="19">
        <v>0</v>
      </c>
      <c r="G50" s="19">
        <v>0</v>
      </c>
      <c r="H50" s="19">
        <v>0</v>
      </c>
    </row>
    <row r="51" spans="1:8" ht="24.95" customHeight="1" x14ac:dyDescent="0.25">
      <c r="A51" s="15" t="s">
        <v>62</v>
      </c>
      <c r="B51" s="16">
        <v>71.2</v>
      </c>
      <c r="C51" s="17">
        <v>72.7</v>
      </c>
      <c r="D51" s="16">
        <v>137.32884055913718</v>
      </c>
      <c r="E51" s="18">
        <v>50576.5</v>
      </c>
      <c r="F51" s="19">
        <v>53427.785419532323</v>
      </c>
      <c r="G51" s="19">
        <v>50576.5</v>
      </c>
      <c r="H51" s="19">
        <v>2851.2854195323234</v>
      </c>
    </row>
    <row r="52" spans="1:8" ht="24.95" customHeight="1" x14ac:dyDescent="0.25">
      <c r="A52" s="15" t="s">
        <v>63</v>
      </c>
      <c r="B52" s="16">
        <v>20.8</v>
      </c>
      <c r="C52" s="17">
        <v>22.9</v>
      </c>
      <c r="D52" s="16">
        <v>123.18290345216312</v>
      </c>
      <c r="E52" s="18">
        <v>47892.055</v>
      </c>
      <c r="F52" s="19">
        <v>47924.308588064057</v>
      </c>
      <c r="G52" s="19">
        <v>47892.055</v>
      </c>
      <c r="H52" s="19">
        <v>32.253588064057112</v>
      </c>
    </row>
    <row r="53" spans="1:8" ht="24.95" customHeight="1" x14ac:dyDescent="0.25">
      <c r="A53" s="15" t="s">
        <v>64</v>
      </c>
      <c r="B53" s="16">
        <v>109.2</v>
      </c>
      <c r="C53" s="17">
        <v>127.3</v>
      </c>
      <c r="D53" s="16">
        <v>129.21142298168314</v>
      </c>
      <c r="E53" s="18">
        <v>50576.5</v>
      </c>
      <c r="F53" s="19">
        <v>50269.704111023828</v>
      </c>
      <c r="G53" s="19">
        <v>50576.5</v>
      </c>
      <c r="H53" s="19">
        <v>-306.79588897617214</v>
      </c>
    </row>
    <row r="54" spans="1:8" ht="24.95" customHeight="1" x14ac:dyDescent="0.25">
      <c r="A54" s="15" t="s">
        <v>65</v>
      </c>
      <c r="B54" s="16">
        <v>11.9</v>
      </c>
      <c r="C54" s="17">
        <v>10.9</v>
      </c>
      <c r="D54" s="16">
        <v>143.92464668307139</v>
      </c>
      <c r="E54" s="18">
        <v>55984.294999999998</v>
      </c>
      <c r="F54" s="19">
        <v>55993.883792048924</v>
      </c>
      <c r="G54" s="19">
        <v>55984.294999999998</v>
      </c>
      <c r="H54" s="19">
        <v>9.5887920489258249</v>
      </c>
    </row>
    <row r="55" spans="1:8" ht="24.95" customHeight="1" x14ac:dyDescent="0.25">
      <c r="A55" s="15" t="s">
        <v>66</v>
      </c>
      <c r="B55" s="16">
        <v>8.9</v>
      </c>
      <c r="C55" s="17">
        <v>5.8</v>
      </c>
      <c r="D55" s="16">
        <v>180.9447416119726</v>
      </c>
      <c r="E55" s="18">
        <v>70379.145000000004</v>
      </c>
      <c r="F55" s="19">
        <v>70396.551724137942</v>
      </c>
      <c r="G55" s="19">
        <v>70379.145000000004</v>
      </c>
      <c r="H55" s="19">
        <v>17.406724137937999</v>
      </c>
    </row>
    <row r="56" spans="1:8" ht="24.95" customHeight="1" x14ac:dyDescent="0.25">
      <c r="A56" s="15" t="s">
        <v>67</v>
      </c>
      <c r="B56" s="16">
        <v>10.4</v>
      </c>
      <c r="C56" s="17">
        <v>6</v>
      </c>
      <c r="D56" s="16">
        <v>186.3799283154122</v>
      </c>
      <c r="E56" s="18">
        <v>70379.145000000004</v>
      </c>
      <c r="F56" s="19">
        <v>72511.111111111109</v>
      </c>
      <c r="G56" s="19">
        <v>70379.145000000004</v>
      </c>
      <c r="H56" s="19">
        <v>2131.9661111111054</v>
      </c>
    </row>
    <row r="57" spans="1:8" ht="24.95" customHeight="1" x14ac:dyDescent="0.25">
      <c r="A57" s="15" t="s">
        <v>68</v>
      </c>
      <c r="B57" s="16">
        <v>34.700000000000003</v>
      </c>
      <c r="C57" s="17">
        <v>38.799999999999997</v>
      </c>
      <c r="D57" s="16">
        <v>178.27592191924023</v>
      </c>
      <c r="E57" s="18">
        <v>69134.184999999998</v>
      </c>
      <c r="F57" s="19">
        <v>69358.247422680419</v>
      </c>
      <c r="G57" s="19">
        <v>69134.184999999998</v>
      </c>
      <c r="H57" s="19">
        <v>224.06242268042115</v>
      </c>
    </row>
    <row r="58" spans="1:8" ht="24.95" customHeight="1" x14ac:dyDescent="0.25">
      <c r="A58" s="15" t="s">
        <v>69</v>
      </c>
      <c r="B58" s="16">
        <v>65.5</v>
      </c>
      <c r="C58" s="17">
        <v>69.2</v>
      </c>
      <c r="D58" s="16">
        <v>213.64105390855005</v>
      </c>
      <c r="E58" s="18">
        <v>81272.544999999998</v>
      </c>
      <c r="F58" s="19">
        <v>83117.052023121389</v>
      </c>
      <c r="G58" s="19">
        <v>81272.544999999998</v>
      </c>
      <c r="H58" s="19">
        <v>1844.5070231213904</v>
      </c>
    </row>
    <row r="59" spans="1:8" ht="24.95" customHeight="1" x14ac:dyDescent="0.25">
      <c r="A59" s="15" t="s">
        <v>70</v>
      </c>
      <c r="B59" s="16">
        <v>53.8</v>
      </c>
      <c r="C59" s="17">
        <v>57</v>
      </c>
      <c r="D59" s="16">
        <v>159.23027377379745</v>
      </c>
      <c r="E59" s="18">
        <v>61119.754999999997</v>
      </c>
      <c r="F59" s="19">
        <v>61948.538011695906</v>
      </c>
      <c r="G59" s="19">
        <v>61119.754999999997</v>
      </c>
      <c r="H59" s="19">
        <v>828.7830116959085</v>
      </c>
    </row>
    <row r="60" spans="1:8" ht="37.5" customHeight="1" x14ac:dyDescent="0.25">
      <c r="A60" s="15" t="s">
        <v>71</v>
      </c>
      <c r="B60" s="16">
        <v>169.9</v>
      </c>
      <c r="C60" s="17">
        <v>172.7</v>
      </c>
      <c r="D60" s="16">
        <v>203.56328017403462</v>
      </c>
      <c r="E60" s="18">
        <v>78977.149999999994</v>
      </c>
      <c r="F60" s="19">
        <v>79196.294151708164</v>
      </c>
      <c r="G60" s="19">
        <v>78977.149999999994</v>
      </c>
      <c r="H60" s="19">
        <v>219.14415170816937</v>
      </c>
    </row>
    <row r="61" spans="1:8" ht="24.95" customHeight="1" x14ac:dyDescent="0.25">
      <c r="A61" s="15" t="s">
        <v>72</v>
      </c>
      <c r="B61" s="16">
        <v>52.9</v>
      </c>
      <c r="C61" s="17">
        <v>55.7</v>
      </c>
      <c r="D61" s="16">
        <v>137.83210048937661</v>
      </c>
      <c r="E61" s="18">
        <v>53611.09</v>
      </c>
      <c r="F61" s="19">
        <v>53623.578695391974</v>
      </c>
      <c r="G61" s="19">
        <v>53611.09</v>
      </c>
      <c r="H61" s="19">
        <v>12.488695391977672</v>
      </c>
    </row>
    <row r="62" spans="1:8" ht="24.95" customHeight="1" x14ac:dyDescent="0.25">
      <c r="A62" s="15" t="s">
        <v>73</v>
      </c>
      <c r="B62" s="16">
        <v>12.2</v>
      </c>
      <c r="C62" s="17">
        <v>11</v>
      </c>
      <c r="D62" s="16">
        <v>157.36078170212599</v>
      </c>
      <c r="E62" s="18">
        <v>59913.7</v>
      </c>
      <c r="F62" s="19">
        <v>61221.21212121212</v>
      </c>
      <c r="G62" s="19">
        <v>59913.7</v>
      </c>
      <c r="H62" s="19">
        <v>1307.512121212123</v>
      </c>
    </row>
    <row r="63" spans="1:8" ht="24.95" customHeight="1" x14ac:dyDescent="0.25">
      <c r="A63" s="15" t="s">
        <v>74</v>
      </c>
      <c r="B63" s="16">
        <v>167.3</v>
      </c>
      <c r="C63" s="17">
        <v>224.39999999999998</v>
      </c>
      <c r="D63" s="16">
        <v>204.89868864869808</v>
      </c>
      <c r="E63" s="18">
        <v>79716.345000000001</v>
      </c>
      <c r="F63" s="19">
        <v>79715.834818775998</v>
      </c>
      <c r="G63" s="19">
        <v>79716.345000000001</v>
      </c>
      <c r="H63" s="19">
        <v>-0.51018122400273569</v>
      </c>
    </row>
    <row r="64" spans="1:8" ht="24.95" customHeight="1" x14ac:dyDescent="0.25">
      <c r="A64" s="15" t="s">
        <v>75</v>
      </c>
      <c r="B64" s="16">
        <v>52.4</v>
      </c>
      <c r="C64" s="17">
        <v>55.8</v>
      </c>
      <c r="D64" s="16">
        <v>133.29193727268446</v>
      </c>
      <c r="E64" s="18">
        <v>60964.135000000002</v>
      </c>
      <c r="F64" s="19">
        <v>51857.228195937889</v>
      </c>
      <c r="G64" s="19">
        <v>60964.135000000002</v>
      </c>
      <c r="H64" s="19">
        <v>-9106.9068040621132</v>
      </c>
    </row>
    <row r="65" spans="1:8" ht="24.95" customHeight="1" x14ac:dyDescent="0.25">
      <c r="A65" s="15" t="s">
        <v>76</v>
      </c>
      <c r="B65" s="16">
        <v>125.8</v>
      </c>
      <c r="C65" s="17">
        <v>121.4</v>
      </c>
      <c r="D65" s="16">
        <v>186.90468149897794</v>
      </c>
      <c r="E65" s="18">
        <v>74931.03</v>
      </c>
      <c r="F65" s="19">
        <v>72715.266337177367</v>
      </c>
      <c r="G65" s="19">
        <v>74931.03</v>
      </c>
      <c r="H65" s="19">
        <v>-2215.7636628226319</v>
      </c>
    </row>
    <row r="66" spans="1:8" ht="24.95" customHeight="1" x14ac:dyDescent="0.25">
      <c r="A66" s="15" t="s">
        <v>77</v>
      </c>
      <c r="B66" s="16">
        <v>200.2</v>
      </c>
      <c r="C66" s="17">
        <v>203.1</v>
      </c>
      <c r="D66" s="16">
        <v>181.07881155713653</v>
      </c>
      <c r="E66" s="18">
        <v>71974.25</v>
      </c>
      <c r="F66" s="19">
        <v>70448.711636303968</v>
      </c>
      <c r="G66" s="19">
        <v>71974.25</v>
      </c>
      <c r="H66" s="19">
        <v>-1525.5383636960323</v>
      </c>
    </row>
    <row r="67" spans="1:8" ht="24.95" customHeight="1" x14ac:dyDescent="0.25">
      <c r="A67" s="15" t="s">
        <v>78</v>
      </c>
      <c r="B67" s="16">
        <v>50.4</v>
      </c>
      <c r="C67" s="17">
        <v>50</v>
      </c>
      <c r="D67" s="16">
        <v>224.97536734781303</v>
      </c>
      <c r="E67" s="18">
        <v>87263.914999999994</v>
      </c>
      <c r="F67" s="19">
        <v>87526.666666666657</v>
      </c>
      <c r="G67" s="19">
        <v>87263.914999999994</v>
      </c>
      <c r="H67" s="19">
        <v>262.75166666666337</v>
      </c>
    </row>
    <row r="68" spans="1:8" ht="24.95" customHeight="1" x14ac:dyDescent="0.25">
      <c r="A68" s="15" t="s">
        <v>79</v>
      </c>
      <c r="B68" s="16">
        <v>13.7</v>
      </c>
      <c r="C68" s="17">
        <v>11</v>
      </c>
      <c r="D68" s="16">
        <v>173.74879757606914</v>
      </c>
      <c r="E68" s="18">
        <v>62248</v>
      </c>
      <c r="F68" s="19">
        <v>67596.969696969696</v>
      </c>
      <c r="G68" s="19">
        <v>62248</v>
      </c>
      <c r="H68" s="19">
        <v>5348.9696969696961</v>
      </c>
    </row>
    <row r="69" spans="1:8" ht="24.95" customHeight="1" x14ac:dyDescent="0.25">
      <c r="A69" s="15" t="s">
        <v>80</v>
      </c>
      <c r="B69" s="16">
        <v>47.7</v>
      </c>
      <c r="C69" s="17">
        <v>49.2</v>
      </c>
      <c r="D69" s="16">
        <v>207.99919475868705</v>
      </c>
      <c r="E69" s="18">
        <v>80922.399999999994</v>
      </c>
      <c r="F69" s="19">
        <v>80922.086720867199</v>
      </c>
      <c r="G69" s="19">
        <v>80922.399999999994</v>
      </c>
      <c r="H69" s="19">
        <v>-0.3132791327952873</v>
      </c>
    </row>
    <row r="70" spans="1:8" ht="24.95" customHeight="1" x14ac:dyDescent="0.25">
      <c r="A70" s="15" t="s">
        <v>81</v>
      </c>
      <c r="B70" s="16">
        <v>66.8</v>
      </c>
      <c r="C70" s="17">
        <v>65</v>
      </c>
      <c r="D70" s="16">
        <v>221.23449955348173</v>
      </c>
      <c r="E70" s="18">
        <v>86213.48</v>
      </c>
      <c r="F70" s="19">
        <v>86071.282051282062</v>
      </c>
      <c r="G70" s="19">
        <v>86213.48</v>
      </c>
      <c r="H70" s="19">
        <v>-142.1979487179342</v>
      </c>
    </row>
    <row r="71" spans="1:8" ht="24.95" customHeight="1" x14ac:dyDescent="0.25">
      <c r="A71" s="15" t="s">
        <v>82</v>
      </c>
      <c r="B71" s="16">
        <v>88.9</v>
      </c>
      <c r="C71" s="17">
        <v>103.6</v>
      </c>
      <c r="D71" s="16">
        <v>222.10820437269479</v>
      </c>
      <c r="E71" s="18">
        <v>86213.48</v>
      </c>
      <c r="F71" s="19">
        <v>86411.196911196908</v>
      </c>
      <c r="G71" s="19">
        <v>86213.48</v>
      </c>
      <c r="H71" s="19">
        <v>197.71691119691241</v>
      </c>
    </row>
    <row r="72" spans="1:8" ht="24.95" customHeight="1" x14ac:dyDescent="0.25">
      <c r="A72" s="15" t="s">
        <v>83</v>
      </c>
      <c r="B72" s="16">
        <v>80.5</v>
      </c>
      <c r="C72" s="17">
        <v>75.400000000000006</v>
      </c>
      <c r="D72" s="16">
        <v>253.73535094384732</v>
      </c>
      <c r="E72" s="18">
        <v>81700.5</v>
      </c>
      <c r="F72" s="19">
        <v>98715.738284703795</v>
      </c>
      <c r="G72" s="19">
        <v>81700.5</v>
      </c>
      <c r="H72" s="19">
        <v>17015.238284703795</v>
      </c>
    </row>
    <row r="73" spans="1:8" ht="24.95" customHeight="1" x14ac:dyDescent="0.25">
      <c r="A73" s="15" t="s">
        <v>84</v>
      </c>
      <c r="B73" s="16">
        <v>10.9</v>
      </c>
      <c r="C73" s="17">
        <v>12.8</v>
      </c>
      <c r="D73" s="16">
        <v>108.11592340316155</v>
      </c>
      <c r="E73" s="18">
        <v>40889.154999999999</v>
      </c>
      <c r="F73" s="19">
        <v>42062.5</v>
      </c>
      <c r="G73" s="19">
        <v>40889.154999999999</v>
      </c>
      <c r="H73" s="19">
        <v>1173.3450000000012</v>
      </c>
    </row>
    <row r="74" spans="1:8" ht="24.95" customHeight="1" x14ac:dyDescent="0.25">
      <c r="A74" s="15" t="s">
        <v>85</v>
      </c>
      <c r="B74" s="16">
        <v>27.2</v>
      </c>
      <c r="C74" s="17">
        <v>30.1</v>
      </c>
      <c r="D74" s="16">
        <v>128.5722682805021</v>
      </c>
      <c r="E74" s="18">
        <v>51471.315000000002</v>
      </c>
      <c r="F74" s="19">
        <v>50021.040974529344</v>
      </c>
      <c r="G74" s="19">
        <v>51471.315000000002</v>
      </c>
      <c r="H74" s="19">
        <v>-1450.2740254706587</v>
      </c>
    </row>
    <row r="75" spans="1:8" ht="89.25" customHeight="1" x14ac:dyDescent="0.25">
      <c r="A75" s="20" t="s">
        <v>109</v>
      </c>
      <c r="B75" s="21">
        <f>SUM(B9:B74)</f>
        <v>3738.8</v>
      </c>
      <c r="C75" s="21">
        <f>SUM(C9:C74)</f>
        <v>3912.2000000000003</v>
      </c>
      <c r="D75" s="22">
        <v>202.25240345683699</v>
      </c>
      <c r="E75" s="49">
        <v>79804</v>
      </c>
      <c r="F75" s="51">
        <v>78686.297564882509</v>
      </c>
      <c r="G75" s="49">
        <v>79804</v>
      </c>
      <c r="H75" s="23">
        <v>-1117.7024351174914</v>
      </c>
    </row>
    <row r="76" spans="1:8" ht="24.95" customHeight="1" x14ac:dyDescent="0.25">
      <c r="A76" s="56" t="s">
        <v>19</v>
      </c>
      <c r="B76" s="57"/>
      <c r="C76" s="57"/>
      <c r="D76" s="57"/>
      <c r="E76" s="57"/>
      <c r="F76" s="57"/>
      <c r="G76" s="57"/>
      <c r="H76" s="58"/>
    </row>
    <row r="77" spans="1:8" s="1" customFormat="1" ht="24.95" hidden="1" customHeight="1" x14ac:dyDescent="0.25">
      <c r="A77" s="20" t="s">
        <v>105</v>
      </c>
      <c r="B77" s="24"/>
      <c r="C77" s="24"/>
      <c r="D77" s="24"/>
      <c r="E77" s="25"/>
      <c r="F77" s="25"/>
      <c r="G77" s="25"/>
      <c r="H77" s="25"/>
    </row>
    <row r="78" spans="1:8" ht="47.25" customHeight="1" x14ac:dyDescent="0.25">
      <c r="A78" s="26" t="s">
        <v>22</v>
      </c>
      <c r="B78" s="27"/>
      <c r="C78" s="27">
        <v>1.5</v>
      </c>
      <c r="D78" s="27">
        <v>137.60005140727415</v>
      </c>
      <c r="E78" s="27"/>
      <c r="F78" s="28">
        <v>53533.3</v>
      </c>
      <c r="G78" s="29">
        <v>963.59940000000017</v>
      </c>
      <c r="H78" s="19">
        <v>53533.3</v>
      </c>
    </row>
    <row r="79" spans="1:8" ht="32.25" customHeight="1" x14ac:dyDescent="0.25">
      <c r="A79" s="26" t="s">
        <v>106</v>
      </c>
      <c r="B79" s="27"/>
      <c r="C79" s="27">
        <v>1</v>
      </c>
      <c r="D79" s="27">
        <v>155.76404061174657</v>
      </c>
      <c r="E79" s="27"/>
      <c r="F79" s="28">
        <v>60600</v>
      </c>
      <c r="G79" s="29">
        <v>727.2</v>
      </c>
      <c r="H79" s="19">
        <v>60600</v>
      </c>
    </row>
    <row r="80" spans="1:8" ht="32.25" customHeight="1" x14ac:dyDescent="0.25">
      <c r="A80" s="26" t="s">
        <v>210</v>
      </c>
      <c r="B80" s="27"/>
      <c r="C80" s="27">
        <v>0</v>
      </c>
      <c r="D80" s="27">
        <v>0</v>
      </c>
      <c r="E80" s="27"/>
      <c r="F80" s="28">
        <v>0</v>
      </c>
      <c r="G80" s="29">
        <v>0</v>
      </c>
      <c r="H80" s="19">
        <v>0</v>
      </c>
    </row>
    <row r="81" spans="1:8" ht="24.95" customHeight="1" x14ac:dyDescent="0.25">
      <c r="A81" s="26" t="s">
        <v>107</v>
      </c>
      <c r="B81" s="27"/>
      <c r="C81" s="27">
        <v>0.8</v>
      </c>
      <c r="D81" s="27">
        <v>89.962729726256256</v>
      </c>
      <c r="E81" s="27"/>
      <c r="F81" s="28">
        <v>35000</v>
      </c>
      <c r="G81" s="29">
        <v>336</v>
      </c>
      <c r="H81" s="19">
        <v>35000</v>
      </c>
    </row>
    <row r="82" spans="1:8" ht="24.95" customHeight="1" x14ac:dyDescent="0.25">
      <c r="A82" s="26" t="s">
        <v>108</v>
      </c>
      <c r="B82" s="27"/>
      <c r="C82" s="27">
        <v>1</v>
      </c>
      <c r="D82" s="27">
        <v>26.303302917362803</v>
      </c>
      <c r="E82" s="27"/>
      <c r="F82" s="28">
        <v>10233.299999999999</v>
      </c>
      <c r="G82" s="29">
        <v>122.7996</v>
      </c>
      <c r="H82" s="19">
        <v>10233.299999999999</v>
      </c>
    </row>
    <row r="83" spans="1:8" s="4" customFormat="1" ht="80.25" customHeight="1" x14ac:dyDescent="0.25">
      <c r="A83" s="20" t="s">
        <v>111</v>
      </c>
      <c r="B83" s="24"/>
      <c r="C83" s="24">
        <f>C78+C79+C81+C82+C80</f>
        <v>4.3</v>
      </c>
      <c r="D83" s="24">
        <v>107.07851265605245</v>
      </c>
      <c r="E83" s="25"/>
      <c r="F83" s="25">
        <v>41658.895348837214</v>
      </c>
      <c r="G83" s="25">
        <v>2149.5990000000002</v>
      </c>
      <c r="H83" s="25">
        <v>41658.895348837214</v>
      </c>
    </row>
    <row r="84" spans="1:8" ht="24.95" customHeight="1" x14ac:dyDescent="0.25">
      <c r="A84" s="56" t="s">
        <v>153</v>
      </c>
      <c r="B84" s="57"/>
      <c r="C84" s="57"/>
      <c r="D84" s="57"/>
      <c r="E84" s="57"/>
      <c r="F84" s="57"/>
      <c r="G84" s="57"/>
      <c r="H84" s="58"/>
    </row>
    <row r="85" spans="1:8" s="1" customFormat="1" ht="24.95" customHeight="1" x14ac:dyDescent="0.25">
      <c r="A85" s="20" t="s">
        <v>51</v>
      </c>
      <c r="B85" s="24">
        <f>B86</f>
        <v>0</v>
      </c>
      <c r="C85" s="24">
        <f t="shared" ref="C85" si="0">C86</f>
        <v>0</v>
      </c>
      <c r="D85" s="24">
        <v>0</v>
      </c>
      <c r="E85" s="25">
        <v>0</v>
      </c>
      <c r="F85" s="25">
        <v>0</v>
      </c>
      <c r="G85" s="25">
        <v>0</v>
      </c>
      <c r="H85" s="25">
        <v>0</v>
      </c>
    </row>
    <row r="86" spans="1:8" ht="36.75" customHeight="1" x14ac:dyDescent="0.25">
      <c r="A86" s="26" t="s">
        <v>157</v>
      </c>
      <c r="B86" s="27">
        <v>0</v>
      </c>
      <c r="C86" s="27">
        <v>0</v>
      </c>
      <c r="D86" s="27">
        <v>0</v>
      </c>
      <c r="E86" s="29">
        <v>0</v>
      </c>
      <c r="F86" s="29">
        <v>0</v>
      </c>
      <c r="G86" s="29">
        <v>0</v>
      </c>
      <c r="H86" s="29">
        <v>0</v>
      </c>
    </row>
    <row r="87" spans="1:8" s="1" customFormat="1" ht="30.75" customHeight="1" x14ac:dyDescent="0.25">
      <c r="A87" s="20" t="s">
        <v>154</v>
      </c>
      <c r="B87" s="24">
        <f>B88+B89+B90+B91+B92+B93</f>
        <v>6.8</v>
      </c>
      <c r="C87" s="24">
        <f>C88+C89+C90+C91+C92+C93</f>
        <v>6.8</v>
      </c>
      <c r="D87" s="24">
        <v>130.14356237289928</v>
      </c>
      <c r="E87" s="12">
        <v>51332</v>
      </c>
      <c r="F87" s="25">
        <v>50632.352941176468</v>
      </c>
      <c r="G87" s="12">
        <v>51332</v>
      </c>
      <c r="H87" s="25">
        <v>-699.64705882353155</v>
      </c>
    </row>
    <row r="88" spans="1:8" s="1" customFormat="1" ht="24.95" customHeight="1" x14ac:dyDescent="0.25">
      <c r="A88" s="26" t="s">
        <v>169</v>
      </c>
      <c r="B88" s="27">
        <v>2</v>
      </c>
      <c r="C88" s="27">
        <v>2</v>
      </c>
      <c r="D88" s="27">
        <v>130.14608233731738</v>
      </c>
      <c r="E88" s="29">
        <v>51332</v>
      </c>
      <c r="F88" s="29">
        <v>50633.333333333336</v>
      </c>
      <c r="G88" s="29">
        <v>51332</v>
      </c>
      <c r="H88" s="29">
        <v>-698.66666666666424</v>
      </c>
    </row>
    <row r="89" spans="1:8" ht="24.95" customHeight="1" x14ac:dyDescent="0.25">
      <c r="A89" s="26" t="s">
        <v>170</v>
      </c>
      <c r="B89" s="27">
        <v>1</v>
      </c>
      <c r="C89" s="27">
        <v>1</v>
      </c>
      <c r="D89" s="27">
        <v>130.14608233731738</v>
      </c>
      <c r="E89" s="29">
        <v>51332</v>
      </c>
      <c r="F89" s="29">
        <v>50633.333333333336</v>
      </c>
      <c r="G89" s="29">
        <v>51332</v>
      </c>
      <c r="H89" s="29">
        <v>-698.66666666666424</v>
      </c>
    </row>
    <row r="90" spans="1:8" ht="24.95" customHeight="1" x14ac:dyDescent="0.25">
      <c r="A90" s="26" t="s">
        <v>171</v>
      </c>
      <c r="B90" s="27">
        <v>1</v>
      </c>
      <c r="C90" s="27">
        <v>1</v>
      </c>
      <c r="D90" s="27">
        <v>130.14608233731738</v>
      </c>
      <c r="E90" s="29">
        <v>51332</v>
      </c>
      <c r="F90" s="29">
        <v>50633.333333333336</v>
      </c>
      <c r="G90" s="29">
        <v>51332</v>
      </c>
      <c r="H90" s="29">
        <v>-698.66666666666424</v>
      </c>
    </row>
    <row r="91" spans="1:8" ht="24.95" customHeight="1" x14ac:dyDescent="0.25">
      <c r="A91" s="26" t="s">
        <v>178</v>
      </c>
      <c r="B91" s="27">
        <v>1</v>
      </c>
      <c r="C91" s="27">
        <v>1</v>
      </c>
      <c r="D91" s="27">
        <v>130.14608233731738</v>
      </c>
      <c r="E91" s="29">
        <v>51332</v>
      </c>
      <c r="F91" s="29">
        <v>50633.333333333336</v>
      </c>
      <c r="G91" s="29">
        <v>51332</v>
      </c>
      <c r="H91" s="29">
        <v>-698.66666666666424</v>
      </c>
    </row>
    <row r="92" spans="1:8" ht="24.95" customHeight="1" x14ac:dyDescent="0.25">
      <c r="A92" s="26" t="s">
        <v>172</v>
      </c>
      <c r="B92" s="27">
        <v>1</v>
      </c>
      <c r="C92" s="27">
        <v>1</v>
      </c>
      <c r="D92" s="27">
        <v>130.14608233731738</v>
      </c>
      <c r="E92" s="29">
        <v>51332</v>
      </c>
      <c r="F92" s="29">
        <v>50633.333333333336</v>
      </c>
      <c r="G92" s="29">
        <v>51332</v>
      </c>
      <c r="H92" s="29">
        <v>-698.66666666666424</v>
      </c>
    </row>
    <row r="93" spans="1:8" ht="24.95" customHeight="1" x14ac:dyDescent="0.25">
      <c r="A93" s="26" t="s">
        <v>173</v>
      </c>
      <c r="B93" s="27">
        <v>0.8</v>
      </c>
      <c r="C93" s="27">
        <v>0.8</v>
      </c>
      <c r="D93" s="27">
        <v>130.12466263976353</v>
      </c>
      <c r="E93" s="29">
        <v>51332</v>
      </c>
      <c r="F93" s="29">
        <v>50625</v>
      </c>
      <c r="G93" s="29">
        <v>51332</v>
      </c>
      <c r="H93" s="29">
        <v>-707</v>
      </c>
    </row>
    <row r="94" spans="1:8" ht="24.95" customHeight="1" x14ac:dyDescent="0.25">
      <c r="A94" s="20" t="s">
        <v>155</v>
      </c>
      <c r="B94" s="24">
        <f>SUM(B95:B101)</f>
        <v>6.4</v>
      </c>
      <c r="C94" s="24">
        <f>SUM(C95:C101)</f>
        <v>6</v>
      </c>
      <c r="D94" s="24">
        <v>112.61048993988203</v>
      </c>
      <c r="E94" s="25">
        <v>45990.15625</v>
      </c>
      <c r="F94" s="25">
        <v>43811.111111111102</v>
      </c>
      <c r="G94" s="25">
        <v>45990.15625</v>
      </c>
      <c r="H94" s="25">
        <v>-2179.0451388888978</v>
      </c>
    </row>
    <row r="95" spans="1:8" ht="24.95" customHeight="1" x14ac:dyDescent="0.25">
      <c r="A95" s="26" t="s">
        <v>174</v>
      </c>
      <c r="B95" s="27">
        <v>1.4</v>
      </c>
      <c r="C95" s="27">
        <v>1</v>
      </c>
      <c r="D95" s="27">
        <v>111.03971211926486</v>
      </c>
      <c r="E95" s="30">
        <v>45990</v>
      </c>
      <c r="F95" s="30">
        <v>43199.999999999993</v>
      </c>
      <c r="G95" s="30">
        <v>45990</v>
      </c>
      <c r="H95" s="29">
        <v>-2790.0000000000073</v>
      </c>
    </row>
    <row r="96" spans="1:8" ht="24.95" customHeight="1" x14ac:dyDescent="0.25">
      <c r="A96" s="26" t="s">
        <v>190</v>
      </c>
      <c r="B96" s="27">
        <v>1</v>
      </c>
      <c r="C96" s="27">
        <v>1</v>
      </c>
      <c r="D96" s="27">
        <v>98.616287538019947</v>
      </c>
      <c r="E96" s="30">
        <v>45990</v>
      </c>
      <c r="F96" s="30">
        <v>38366.666666666664</v>
      </c>
      <c r="G96" s="30">
        <v>45990</v>
      </c>
      <c r="H96" s="29">
        <v>-7623.3333333333358</v>
      </c>
    </row>
    <row r="97" spans="1:8" ht="24.95" customHeight="1" x14ac:dyDescent="0.25">
      <c r="A97" s="26" t="s">
        <v>159</v>
      </c>
      <c r="B97" s="27">
        <v>1</v>
      </c>
      <c r="C97" s="27">
        <v>1</v>
      </c>
      <c r="D97" s="27">
        <v>112.41057276271258</v>
      </c>
      <c r="E97" s="30">
        <v>45990</v>
      </c>
      <c r="F97" s="30">
        <v>43733.333333333328</v>
      </c>
      <c r="G97" s="30">
        <v>45990</v>
      </c>
      <c r="H97" s="29">
        <v>-2256.6666666666715</v>
      </c>
    </row>
    <row r="98" spans="1:8" ht="24.95" customHeight="1" x14ac:dyDescent="0.25">
      <c r="A98" s="26" t="s">
        <v>175</v>
      </c>
      <c r="B98" s="27">
        <v>1</v>
      </c>
      <c r="C98" s="27">
        <v>1</v>
      </c>
      <c r="D98" s="27">
        <v>118.83648202887373</v>
      </c>
      <c r="E98" s="30">
        <v>45990</v>
      </c>
      <c r="F98" s="30">
        <v>46233.333333333328</v>
      </c>
      <c r="G98" s="30">
        <v>45990</v>
      </c>
      <c r="H98" s="29">
        <v>243.33333333332848</v>
      </c>
    </row>
    <row r="99" spans="1:8" ht="24.95" customHeight="1" x14ac:dyDescent="0.25">
      <c r="A99" s="26" t="s">
        <v>176</v>
      </c>
      <c r="B99" s="27">
        <v>1</v>
      </c>
      <c r="C99" s="27">
        <v>1</v>
      </c>
      <c r="D99" s="27">
        <v>110.95403332904938</v>
      </c>
      <c r="E99" s="30">
        <v>45990</v>
      </c>
      <c r="F99" s="30">
        <v>43166.666666666664</v>
      </c>
      <c r="G99" s="30">
        <v>45990</v>
      </c>
      <c r="H99" s="29">
        <v>-2823.3333333333358</v>
      </c>
    </row>
    <row r="100" spans="1:8" ht="24.95" customHeight="1" x14ac:dyDescent="0.25">
      <c r="A100" s="26" t="s">
        <v>156</v>
      </c>
      <c r="B100" s="27">
        <v>1</v>
      </c>
      <c r="C100" s="27">
        <v>1</v>
      </c>
      <c r="D100" s="27">
        <v>123.80585186137172</v>
      </c>
      <c r="E100" s="30">
        <v>45991</v>
      </c>
      <c r="F100" s="30">
        <v>48166.666666666664</v>
      </c>
      <c r="G100" s="30">
        <v>45991</v>
      </c>
      <c r="H100" s="29">
        <v>2175.6666666666642</v>
      </c>
    </row>
    <row r="101" spans="1:8" ht="31.5" customHeight="1" x14ac:dyDescent="0.25">
      <c r="A101" s="26" t="s">
        <v>177</v>
      </c>
      <c r="B101" s="27">
        <v>0</v>
      </c>
      <c r="C101" s="27">
        <v>0</v>
      </c>
      <c r="D101" s="27">
        <v>0</v>
      </c>
      <c r="E101" s="30">
        <v>0</v>
      </c>
      <c r="F101" s="30">
        <v>0</v>
      </c>
      <c r="G101" s="30">
        <v>45998</v>
      </c>
      <c r="H101" s="29">
        <v>0</v>
      </c>
    </row>
    <row r="102" spans="1:8" ht="95.25" customHeight="1" x14ac:dyDescent="0.25">
      <c r="A102" s="20" t="s">
        <v>112</v>
      </c>
      <c r="B102" s="24">
        <f>B94+B87+B85</f>
        <v>13.2</v>
      </c>
      <c r="C102" s="24">
        <f>C94+C87+C85</f>
        <v>12.8</v>
      </c>
      <c r="D102" s="24">
        <v>121.92493466992245</v>
      </c>
      <c r="E102" s="25">
        <v>48742.015151515152</v>
      </c>
      <c r="F102" s="25">
        <v>47434.895833333328</v>
      </c>
      <c r="G102" s="25">
        <v>48742.015151515152</v>
      </c>
      <c r="H102" s="25">
        <v>-1307.1193181818235</v>
      </c>
    </row>
    <row r="103" spans="1:8" ht="20.25" customHeight="1" x14ac:dyDescent="0.25">
      <c r="A103" s="56" t="s">
        <v>24</v>
      </c>
      <c r="B103" s="57"/>
      <c r="C103" s="57"/>
      <c r="D103" s="57"/>
      <c r="E103" s="57"/>
      <c r="F103" s="57"/>
      <c r="G103" s="57"/>
      <c r="H103" s="58"/>
    </row>
    <row r="104" spans="1:8" ht="24.95" customHeight="1" x14ac:dyDescent="0.25">
      <c r="A104" s="26" t="s">
        <v>115</v>
      </c>
      <c r="B104" s="27">
        <v>3</v>
      </c>
      <c r="C104" s="27">
        <v>3</v>
      </c>
      <c r="D104" s="31">
        <v>142.23107569721117</v>
      </c>
      <c r="E104" s="32">
        <v>55335</v>
      </c>
      <c r="F104" s="32">
        <v>55335</v>
      </c>
      <c r="G104" s="29">
        <v>55335</v>
      </c>
      <c r="H104" s="19">
        <v>0</v>
      </c>
    </row>
    <row r="105" spans="1:8" ht="24.95" customHeight="1" x14ac:dyDescent="0.25">
      <c r="A105" s="26" t="s">
        <v>116</v>
      </c>
      <c r="B105" s="27">
        <v>4.5</v>
      </c>
      <c r="C105" s="27">
        <v>4.5</v>
      </c>
      <c r="D105" s="31">
        <v>142.22678318982136</v>
      </c>
      <c r="E105" s="32">
        <v>55335</v>
      </c>
      <c r="F105" s="32">
        <v>55333.33</v>
      </c>
      <c r="G105" s="29">
        <v>55335</v>
      </c>
      <c r="H105" s="19">
        <v>-1.6699999999982538</v>
      </c>
    </row>
    <row r="106" spans="1:8" ht="24.95" customHeight="1" x14ac:dyDescent="0.25">
      <c r="A106" s="26" t="s">
        <v>117</v>
      </c>
      <c r="B106" s="27">
        <v>2.5</v>
      </c>
      <c r="C106" s="27">
        <v>2.5</v>
      </c>
      <c r="D106" s="31">
        <v>142.23022747718801</v>
      </c>
      <c r="E106" s="32">
        <v>55335</v>
      </c>
      <c r="F106" s="32">
        <v>55334.67</v>
      </c>
      <c r="G106" s="29">
        <v>55335</v>
      </c>
      <c r="H106" s="19">
        <v>-0.33000000000174623</v>
      </c>
    </row>
    <row r="107" spans="1:8" ht="24.95" customHeight="1" x14ac:dyDescent="0.25">
      <c r="A107" s="26" t="s">
        <v>118</v>
      </c>
      <c r="B107" s="27">
        <v>0.8</v>
      </c>
      <c r="C107" s="27">
        <v>1</v>
      </c>
      <c r="D107" s="31">
        <v>157.73466135458168</v>
      </c>
      <c r="E107" s="32">
        <v>62804</v>
      </c>
      <c r="F107" s="32">
        <v>61366.67</v>
      </c>
      <c r="G107" s="29">
        <v>62804</v>
      </c>
      <c r="H107" s="19">
        <v>-1437.3300000000017</v>
      </c>
    </row>
    <row r="108" spans="1:8" ht="24.95" customHeight="1" x14ac:dyDescent="0.25">
      <c r="A108" s="26" t="s">
        <v>119</v>
      </c>
      <c r="B108" s="27">
        <v>1</v>
      </c>
      <c r="C108" s="27">
        <v>1</v>
      </c>
      <c r="D108" s="31">
        <v>142.22678318982136</v>
      </c>
      <c r="E108" s="32">
        <v>55335</v>
      </c>
      <c r="F108" s="32">
        <v>55333.33</v>
      </c>
      <c r="G108" s="29">
        <v>55335</v>
      </c>
      <c r="H108" s="19">
        <v>-1.6699999999982538</v>
      </c>
    </row>
    <row r="109" spans="1:8" ht="24.95" customHeight="1" x14ac:dyDescent="0.25">
      <c r="A109" s="26" t="s">
        <v>120</v>
      </c>
      <c r="B109" s="27">
        <v>2.4</v>
      </c>
      <c r="C109" s="27">
        <v>2</v>
      </c>
      <c r="D109" s="31">
        <v>142.23107569721117</v>
      </c>
      <c r="E109" s="32">
        <v>55335</v>
      </c>
      <c r="F109" s="32">
        <v>55335</v>
      </c>
      <c r="G109" s="29">
        <v>55335</v>
      </c>
      <c r="H109" s="19">
        <v>0</v>
      </c>
    </row>
    <row r="110" spans="1:8" ht="24.95" customHeight="1" x14ac:dyDescent="0.25">
      <c r="A110" s="26" t="s">
        <v>121</v>
      </c>
      <c r="B110" s="27">
        <v>1</v>
      </c>
      <c r="C110" s="27">
        <v>1</v>
      </c>
      <c r="D110" s="31">
        <v>142.31247911579487</v>
      </c>
      <c r="E110" s="32">
        <v>55335</v>
      </c>
      <c r="F110" s="32">
        <v>55366.67</v>
      </c>
      <c r="G110" s="29">
        <v>55335</v>
      </c>
      <c r="H110" s="19">
        <v>31.669999999998254</v>
      </c>
    </row>
    <row r="111" spans="1:8" ht="24.95" customHeight="1" x14ac:dyDescent="0.25">
      <c r="A111" s="26" t="s">
        <v>152</v>
      </c>
      <c r="B111" s="27">
        <v>0.2</v>
      </c>
      <c r="C111" s="27">
        <v>1</v>
      </c>
      <c r="D111" s="31">
        <v>142.23107569721117</v>
      </c>
      <c r="E111" s="32">
        <v>55335</v>
      </c>
      <c r="F111" s="32">
        <v>55335</v>
      </c>
      <c r="G111" s="29">
        <v>55335</v>
      </c>
      <c r="H111" s="19">
        <v>0</v>
      </c>
    </row>
    <row r="112" spans="1:8" ht="90.75" customHeight="1" x14ac:dyDescent="0.25">
      <c r="A112" s="20" t="s">
        <v>113</v>
      </c>
      <c r="B112" s="24">
        <f>SUM(B104:B111)</f>
        <v>15.4</v>
      </c>
      <c r="C112" s="24">
        <f>C104+C105+C106+C107+C108+C109+C110+C111</f>
        <v>16</v>
      </c>
      <c r="D112" s="33">
        <v>143.20352943066445</v>
      </c>
      <c r="E112" s="34">
        <v>55722.999999999993</v>
      </c>
      <c r="F112" s="25">
        <v>55713.333124999997</v>
      </c>
      <c r="G112" s="25">
        <v>55722.999999999993</v>
      </c>
      <c r="H112" s="35">
        <v>-9.6668749999953434</v>
      </c>
    </row>
    <row r="113" spans="1:8" ht="24.95" customHeight="1" x14ac:dyDescent="0.25">
      <c r="A113" s="56" t="s">
        <v>25</v>
      </c>
      <c r="B113" s="57"/>
      <c r="C113" s="57"/>
      <c r="D113" s="57"/>
      <c r="E113" s="57"/>
      <c r="F113" s="57"/>
      <c r="G113" s="57"/>
      <c r="H113" s="58"/>
    </row>
    <row r="114" spans="1:8" ht="34.15" customHeight="1" x14ac:dyDescent="0.25">
      <c r="A114" s="26" t="s">
        <v>26</v>
      </c>
      <c r="B114" s="27">
        <v>1</v>
      </c>
      <c r="C114" s="27">
        <v>1</v>
      </c>
      <c r="D114" s="27">
        <v>134.85841579916894</v>
      </c>
      <c r="E114" s="36">
        <v>52450</v>
      </c>
      <c r="F114" s="36">
        <v>52466.666666666672</v>
      </c>
      <c r="G114" s="36">
        <v>52450</v>
      </c>
      <c r="H114" s="36">
        <v>16.666666666671517</v>
      </c>
    </row>
    <row r="115" spans="1:8" ht="46.5" customHeight="1" x14ac:dyDescent="0.25">
      <c r="A115" s="26" t="s">
        <v>28</v>
      </c>
      <c r="B115" s="27">
        <v>1</v>
      </c>
      <c r="C115" s="27">
        <v>1</v>
      </c>
      <c r="D115" s="27">
        <v>134.85841579916894</v>
      </c>
      <c r="E115" s="36">
        <v>52450</v>
      </c>
      <c r="F115" s="36">
        <v>52466.666666666672</v>
      </c>
      <c r="G115" s="36">
        <v>52450</v>
      </c>
      <c r="H115" s="36">
        <v>16.666666666671517</v>
      </c>
    </row>
    <row r="116" spans="1:8" ht="46.5" customHeight="1" x14ac:dyDescent="0.25">
      <c r="A116" s="26" t="s">
        <v>29</v>
      </c>
      <c r="B116" s="27">
        <v>1</v>
      </c>
      <c r="C116" s="27">
        <v>0.7</v>
      </c>
      <c r="D116" s="27">
        <v>128.39578705148685</v>
      </c>
      <c r="E116" s="36">
        <v>52450</v>
      </c>
      <c r="F116" s="36">
        <v>49952.380952380954</v>
      </c>
      <c r="G116" s="36">
        <v>52450</v>
      </c>
      <c r="H116" s="36">
        <v>-2497.6190476190459</v>
      </c>
    </row>
    <row r="117" spans="1:8" ht="46.5" customHeight="1" x14ac:dyDescent="0.25">
      <c r="A117" s="26" t="s">
        <v>47</v>
      </c>
      <c r="B117" s="27">
        <v>1</v>
      </c>
      <c r="C117" s="27">
        <v>1</v>
      </c>
      <c r="D117" s="27">
        <v>177.35509574604805</v>
      </c>
      <c r="E117" s="36">
        <v>69000</v>
      </c>
      <c r="F117" s="36">
        <v>69000</v>
      </c>
      <c r="G117" s="36">
        <v>69000</v>
      </c>
      <c r="H117" s="36">
        <v>0</v>
      </c>
    </row>
    <row r="118" spans="1:8" ht="46.5" customHeight="1" x14ac:dyDescent="0.25">
      <c r="A118" s="26" t="s">
        <v>30</v>
      </c>
      <c r="B118" s="27">
        <v>1</v>
      </c>
      <c r="C118" s="27">
        <v>1</v>
      </c>
      <c r="D118" s="27">
        <v>134.85841579916894</v>
      </c>
      <c r="E118" s="36">
        <v>52450</v>
      </c>
      <c r="F118" s="36">
        <v>52466.666666666672</v>
      </c>
      <c r="G118" s="36">
        <v>52450</v>
      </c>
      <c r="H118" s="36">
        <v>16.666666666671517</v>
      </c>
    </row>
    <row r="119" spans="1:8" ht="46.5" customHeight="1" x14ac:dyDescent="0.25">
      <c r="A119" s="26" t="s">
        <v>31</v>
      </c>
      <c r="B119" s="27">
        <v>1</v>
      </c>
      <c r="C119" s="27">
        <v>1</v>
      </c>
      <c r="D119" s="27">
        <v>135.02977337959987</v>
      </c>
      <c r="E119" s="36">
        <v>52450</v>
      </c>
      <c r="F119" s="36">
        <v>52533.333333333328</v>
      </c>
      <c r="G119" s="36">
        <v>52450</v>
      </c>
      <c r="H119" s="36">
        <v>83.333333333328483</v>
      </c>
    </row>
    <row r="120" spans="1:8" ht="46.5" customHeight="1" x14ac:dyDescent="0.25">
      <c r="A120" s="26" t="s">
        <v>206</v>
      </c>
      <c r="B120" s="27">
        <v>0</v>
      </c>
      <c r="C120" s="27">
        <v>0.5</v>
      </c>
      <c r="D120" s="27">
        <v>134.68705821873795</v>
      </c>
      <c r="E120" s="36">
        <v>52450</v>
      </c>
      <c r="F120" s="36">
        <v>52400</v>
      </c>
      <c r="G120" s="36">
        <v>52450</v>
      </c>
      <c r="H120" s="36">
        <v>-50</v>
      </c>
    </row>
    <row r="121" spans="1:8" ht="46.5" customHeight="1" x14ac:dyDescent="0.25">
      <c r="A121" s="26" t="s">
        <v>32</v>
      </c>
      <c r="B121" s="27">
        <v>0.5</v>
      </c>
      <c r="C121" s="27">
        <v>0.5</v>
      </c>
      <c r="D121" s="27">
        <v>177.35509574604805</v>
      </c>
      <c r="E121" s="36">
        <v>69000</v>
      </c>
      <c r="F121" s="36">
        <v>69000</v>
      </c>
      <c r="G121" s="36">
        <v>69000</v>
      </c>
      <c r="H121" s="36">
        <v>0</v>
      </c>
    </row>
    <row r="122" spans="1:8" ht="46.5" customHeight="1" x14ac:dyDescent="0.25">
      <c r="A122" s="26" t="s">
        <v>34</v>
      </c>
      <c r="B122" s="27">
        <v>2.5</v>
      </c>
      <c r="C122" s="27">
        <v>2.5</v>
      </c>
      <c r="D122" s="27">
        <v>141.37000385554558</v>
      </c>
      <c r="E122" s="36">
        <v>55000</v>
      </c>
      <c r="F122" s="36">
        <v>55000</v>
      </c>
      <c r="G122" s="36">
        <v>55000</v>
      </c>
      <c r="H122" s="36">
        <v>0</v>
      </c>
    </row>
    <row r="123" spans="1:8" ht="46.5" customHeight="1" x14ac:dyDescent="0.25">
      <c r="A123" s="26" t="s">
        <v>35</v>
      </c>
      <c r="B123" s="27">
        <v>2.5</v>
      </c>
      <c r="C123" s="27">
        <v>2.5</v>
      </c>
      <c r="D123" s="27">
        <v>134.82414428308272</v>
      </c>
      <c r="E123" s="36">
        <v>52450</v>
      </c>
      <c r="F123" s="36">
        <v>52453.333333333328</v>
      </c>
      <c r="G123" s="36">
        <v>52450</v>
      </c>
      <c r="H123" s="36">
        <v>3.3333333333284827</v>
      </c>
    </row>
    <row r="124" spans="1:8" ht="46.5" customHeight="1" x14ac:dyDescent="0.25">
      <c r="A124" s="26" t="s">
        <v>36</v>
      </c>
      <c r="B124" s="27">
        <v>2</v>
      </c>
      <c r="C124" s="27">
        <v>2</v>
      </c>
      <c r="D124" s="27">
        <v>151.65145868140343</v>
      </c>
      <c r="E124" s="36">
        <v>59000</v>
      </c>
      <c r="F124" s="36">
        <v>59000</v>
      </c>
      <c r="G124" s="36">
        <v>59000</v>
      </c>
      <c r="H124" s="36">
        <v>0</v>
      </c>
    </row>
    <row r="125" spans="1:8" s="1" customFormat="1" ht="93.75" customHeight="1" x14ac:dyDescent="0.25">
      <c r="A125" s="20" t="s">
        <v>114</v>
      </c>
      <c r="B125" s="24">
        <f>SUM(B114:B124)</f>
        <v>13.5</v>
      </c>
      <c r="C125" s="24">
        <f>SUM(C114:C124)</f>
        <v>13.7</v>
      </c>
      <c r="D125" s="33">
        <v>142.82091475554495</v>
      </c>
      <c r="E125" s="37">
        <v>55731.481481481482</v>
      </c>
      <c r="F125" s="37">
        <v>55564.476885644763</v>
      </c>
      <c r="G125" s="37">
        <v>55731.481481481482</v>
      </c>
      <c r="H125" s="38">
        <v>-167.00459583671909</v>
      </c>
    </row>
    <row r="126" spans="1:8" s="4" customFormat="1" ht="102.75" customHeight="1" x14ac:dyDescent="0.25">
      <c r="A126" s="20" t="s">
        <v>151</v>
      </c>
      <c r="B126" s="39">
        <f>B75+B83+B102+B112+B125</f>
        <v>3780.9</v>
      </c>
      <c r="C126" s="53">
        <f>C75+C83+C102+C112+C125</f>
        <v>3959.0000000000005</v>
      </c>
      <c r="D126" s="54">
        <v>201.4450195946138</v>
      </c>
      <c r="E126" s="37">
        <v>79511.518157052546</v>
      </c>
      <c r="F126" s="37">
        <v>78372.184873284496</v>
      </c>
      <c r="G126" s="38">
        <v>79511.518157052546</v>
      </c>
      <c r="H126" s="38">
        <v>-1139.33328376805</v>
      </c>
    </row>
    <row r="127" spans="1:8" ht="24.95" customHeight="1" x14ac:dyDescent="0.25">
      <c r="A127" s="76" t="s">
        <v>37</v>
      </c>
      <c r="B127" s="77"/>
      <c r="C127" s="77"/>
      <c r="D127" s="77"/>
      <c r="E127" s="77"/>
      <c r="F127" s="77"/>
      <c r="G127" s="78"/>
      <c r="H127" s="79"/>
    </row>
    <row r="128" spans="1:8" ht="24.95" customHeight="1" x14ac:dyDescent="0.25">
      <c r="A128" s="72" t="s">
        <v>5</v>
      </c>
      <c r="B128" s="72"/>
      <c r="C128" s="80"/>
      <c r="D128" s="80"/>
      <c r="E128" s="80"/>
      <c r="F128" s="80"/>
      <c r="G128" s="81"/>
      <c r="H128" s="81"/>
    </row>
    <row r="129" spans="1:8" ht="24.95" customHeight="1" x14ac:dyDescent="0.25">
      <c r="A129" s="15" t="s">
        <v>6</v>
      </c>
      <c r="B129" s="27">
        <v>187.1</v>
      </c>
      <c r="C129" s="27">
        <v>184.1</v>
      </c>
      <c r="D129" s="27">
        <v>123.63249309246751</v>
      </c>
      <c r="E129" s="29">
        <v>43145.644999999997</v>
      </c>
      <c r="F129" s="29">
        <v>48099.221437624488</v>
      </c>
      <c r="G129" s="29">
        <v>43145.644999999997</v>
      </c>
      <c r="H129" s="19">
        <v>4953.5764376244915</v>
      </c>
    </row>
    <row r="130" spans="1:8" ht="42.75" customHeight="1" x14ac:dyDescent="0.25">
      <c r="A130" s="15" t="s">
        <v>7</v>
      </c>
      <c r="B130" s="27">
        <v>40.5</v>
      </c>
      <c r="C130" s="27">
        <v>42</v>
      </c>
      <c r="D130" s="27">
        <v>98.128734422269957</v>
      </c>
      <c r="E130" s="29">
        <v>38126.9</v>
      </c>
      <c r="F130" s="29">
        <v>38176.984126984127</v>
      </c>
      <c r="G130" s="29">
        <v>38126.9</v>
      </c>
      <c r="H130" s="19">
        <v>50.08412698412576</v>
      </c>
    </row>
    <row r="131" spans="1:8" ht="24.95" customHeight="1" x14ac:dyDescent="0.25">
      <c r="A131" s="15" t="s">
        <v>8</v>
      </c>
      <c r="B131" s="27">
        <v>563.20000000000005</v>
      </c>
      <c r="C131" s="27">
        <v>647.4</v>
      </c>
      <c r="D131" s="27">
        <v>133.10055806219617</v>
      </c>
      <c r="E131" s="29">
        <v>44740.75</v>
      </c>
      <c r="F131" s="29">
        <v>51782.772114097417</v>
      </c>
      <c r="G131" s="29">
        <v>44740.75</v>
      </c>
      <c r="H131" s="19">
        <v>7042.0221140974172</v>
      </c>
    </row>
    <row r="132" spans="1:8" ht="24.95" customHeight="1" x14ac:dyDescent="0.25">
      <c r="A132" s="15" t="s">
        <v>9</v>
      </c>
      <c r="B132" s="27">
        <v>41</v>
      </c>
      <c r="C132" s="27">
        <v>41.1</v>
      </c>
      <c r="D132" s="27">
        <v>105.92274962624973</v>
      </c>
      <c r="E132" s="29">
        <v>40344.485000000001</v>
      </c>
      <c r="F132" s="29">
        <v>41209.245742092455</v>
      </c>
      <c r="G132" s="29">
        <v>40344.485000000001</v>
      </c>
      <c r="H132" s="19">
        <v>864.76074209245417</v>
      </c>
    </row>
    <row r="133" spans="1:8" ht="24.95" customHeight="1" x14ac:dyDescent="0.25">
      <c r="A133" s="15" t="s">
        <v>182</v>
      </c>
      <c r="B133" s="27">
        <v>270.5</v>
      </c>
      <c r="C133" s="27">
        <v>269.60000000000002</v>
      </c>
      <c r="D133" s="27">
        <v>99.442375992345362</v>
      </c>
      <c r="E133" s="29">
        <v>39332.955000000002</v>
      </c>
      <c r="F133" s="29">
        <v>38688.056379821959</v>
      </c>
      <c r="G133" s="29">
        <v>39332.955000000002</v>
      </c>
      <c r="H133" s="19">
        <v>-644.89862017804262</v>
      </c>
    </row>
    <row r="134" spans="1:8" ht="39" customHeight="1" x14ac:dyDescent="0.25">
      <c r="A134" s="15" t="s">
        <v>10</v>
      </c>
      <c r="B134" s="27">
        <v>24.3</v>
      </c>
      <c r="C134" s="27">
        <v>24</v>
      </c>
      <c r="D134" s="27">
        <v>89.884190835225411</v>
      </c>
      <c r="E134" s="29">
        <v>34936.69</v>
      </c>
      <c r="F134" s="29">
        <v>34969.444444444445</v>
      </c>
      <c r="G134" s="29">
        <v>34936.69</v>
      </c>
      <c r="H134" s="19">
        <v>32.754444444442925</v>
      </c>
    </row>
    <row r="135" spans="1:8" ht="36" customHeight="1" x14ac:dyDescent="0.25">
      <c r="A135" s="15" t="s">
        <v>53</v>
      </c>
      <c r="B135" s="27">
        <v>204.2</v>
      </c>
      <c r="C135" s="27">
        <v>175</v>
      </c>
      <c r="D135" s="27">
        <v>104.1305744762884</v>
      </c>
      <c r="E135" s="29">
        <v>40422.294999999998</v>
      </c>
      <c r="F135" s="29">
        <v>40512</v>
      </c>
      <c r="G135" s="29">
        <v>40422.294999999998</v>
      </c>
      <c r="H135" s="19">
        <v>89.705000000001746</v>
      </c>
    </row>
    <row r="136" spans="1:8" ht="24.95" customHeight="1" x14ac:dyDescent="0.25">
      <c r="A136" s="15" t="s">
        <v>11</v>
      </c>
      <c r="B136" s="27">
        <v>41.2</v>
      </c>
      <c r="C136" s="27">
        <v>43.8</v>
      </c>
      <c r="D136" s="27">
        <v>101.80126941539093</v>
      </c>
      <c r="E136" s="29">
        <v>38399.235000000001</v>
      </c>
      <c r="F136" s="29">
        <v>39605.783866057842</v>
      </c>
      <c r="G136" s="29">
        <v>38399.235000000001</v>
      </c>
      <c r="H136" s="19">
        <v>1206.5488660578412</v>
      </c>
    </row>
    <row r="137" spans="1:8" ht="47.25" customHeight="1" x14ac:dyDescent="0.25">
      <c r="A137" s="15" t="s">
        <v>12</v>
      </c>
      <c r="B137" s="27">
        <v>38.799999999999997</v>
      </c>
      <c r="C137" s="27">
        <v>33.5</v>
      </c>
      <c r="D137" s="27">
        <v>107.65859687553747</v>
      </c>
      <c r="E137" s="29">
        <v>41822.875</v>
      </c>
      <c r="F137" s="29">
        <v>41884.577114427855</v>
      </c>
      <c r="G137" s="29">
        <v>41822.875</v>
      </c>
      <c r="H137" s="19">
        <v>61.702114427855122</v>
      </c>
    </row>
    <row r="138" spans="1:8" ht="24.95" customHeight="1" x14ac:dyDescent="0.25">
      <c r="A138" s="15" t="s">
        <v>13</v>
      </c>
      <c r="B138" s="27">
        <v>13.8</v>
      </c>
      <c r="C138" s="27">
        <v>13.5</v>
      </c>
      <c r="D138" s="27">
        <v>75.911408130917195</v>
      </c>
      <c r="E138" s="29">
        <v>26844.45</v>
      </c>
      <c r="F138" s="29">
        <v>29533.333333333332</v>
      </c>
      <c r="G138" s="29">
        <v>26844.45</v>
      </c>
      <c r="H138" s="19">
        <v>2688.8833333333314</v>
      </c>
    </row>
    <row r="139" spans="1:8" ht="24.95" customHeight="1" x14ac:dyDescent="0.25">
      <c r="A139" s="15" t="s">
        <v>14</v>
      </c>
      <c r="B139" s="27">
        <v>2</v>
      </c>
      <c r="C139" s="27">
        <v>2</v>
      </c>
      <c r="D139" s="27">
        <v>85.635950820374433</v>
      </c>
      <c r="E139" s="29">
        <v>28439.555</v>
      </c>
      <c r="F139" s="29">
        <v>33316.666666666672</v>
      </c>
      <c r="G139" s="29">
        <v>28439.555</v>
      </c>
      <c r="H139" s="19">
        <v>4877.1116666666712</v>
      </c>
    </row>
    <row r="140" spans="1:8" ht="24.95" customHeight="1" x14ac:dyDescent="0.25">
      <c r="A140" s="15" t="s">
        <v>15</v>
      </c>
      <c r="B140" s="27">
        <v>24.3</v>
      </c>
      <c r="C140" s="27">
        <v>20.7</v>
      </c>
      <c r="D140" s="27">
        <v>139.15973941230558</v>
      </c>
      <c r="E140" s="29">
        <v>46608.19</v>
      </c>
      <c r="F140" s="29">
        <v>54140.096618357493</v>
      </c>
      <c r="G140" s="29">
        <v>46608.19</v>
      </c>
      <c r="H140" s="19">
        <v>7531.9066183574905</v>
      </c>
    </row>
    <row r="141" spans="1:8" ht="32.25" customHeight="1" x14ac:dyDescent="0.25">
      <c r="A141" s="15" t="s">
        <v>16</v>
      </c>
      <c r="B141" s="27">
        <v>21.8</v>
      </c>
      <c r="C141" s="27">
        <v>22</v>
      </c>
      <c r="D141" s="27">
        <v>85.406175882978346</v>
      </c>
      <c r="E141" s="29">
        <v>33224.870000000003</v>
      </c>
      <c r="F141" s="29">
        <v>33227.272727272728</v>
      </c>
      <c r="G141" s="29">
        <v>33224.870000000003</v>
      </c>
      <c r="H141" s="19">
        <v>2.4027272727253148</v>
      </c>
    </row>
    <row r="142" spans="1:8" ht="24.95" customHeight="1" x14ac:dyDescent="0.25">
      <c r="A142" s="15" t="s">
        <v>158</v>
      </c>
      <c r="B142" s="27">
        <v>0</v>
      </c>
      <c r="C142" s="27">
        <v>0</v>
      </c>
      <c r="D142" s="27">
        <v>0</v>
      </c>
      <c r="E142" s="29">
        <v>0</v>
      </c>
      <c r="F142" s="29">
        <v>0</v>
      </c>
      <c r="G142" s="29">
        <v>0</v>
      </c>
      <c r="H142" s="19">
        <v>0</v>
      </c>
    </row>
    <row r="143" spans="1:8" ht="33.75" customHeight="1" x14ac:dyDescent="0.25">
      <c r="A143" s="15" t="s">
        <v>17</v>
      </c>
      <c r="B143" s="27">
        <v>3.1</v>
      </c>
      <c r="C143" s="27">
        <v>4.2</v>
      </c>
      <c r="D143" s="27">
        <v>69.399820074540557</v>
      </c>
      <c r="E143" s="29">
        <v>27000.07</v>
      </c>
      <c r="F143" s="29">
        <v>27000</v>
      </c>
      <c r="G143" s="29">
        <v>27000.07</v>
      </c>
      <c r="H143" s="19">
        <v>-6.9999999999708962E-2</v>
      </c>
    </row>
    <row r="144" spans="1:8" ht="24.95" customHeight="1" x14ac:dyDescent="0.25">
      <c r="A144" s="15" t="s">
        <v>57</v>
      </c>
      <c r="B144" s="27">
        <v>207.1</v>
      </c>
      <c r="C144" s="27">
        <v>194.1</v>
      </c>
      <c r="D144" s="27">
        <v>117.1760085350377</v>
      </c>
      <c r="E144" s="29">
        <v>42795.5</v>
      </c>
      <c r="F144" s="29">
        <v>45587.326120556412</v>
      </c>
      <c r="G144" s="29">
        <v>42795.5</v>
      </c>
      <c r="H144" s="19">
        <v>2791.8261205564122</v>
      </c>
    </row>
    <row r="145" spans="1:8" ht="24.95" customHeight="1" x14ac:dyDescent="0.25">
      <c r="A145" s="15" t="s">
        <v>18</v>
      </c>
      <c r="B145" s="27">
        <v>38</v>
      </c>
      <c r="C145" s="27">
        <v>38</v>
      </c>
      <c r="D145" s="27">
        <v>126.06506627705363</v>
      </c>
      <c r="E145" s="29">
        <v>42795.5</v>
      </c>
      <c r="F145" s="29">
        <v>49045.614035087718</v>
      </c>
      <c r="G145" s="29">
        <v>42795.5</v>
      </c>
      <c r="H145" s="19">
        <v>6250.1140350877176</v>
      </c>
    </row>
    <row r="146" spans="1:8" ht="24.95" customHeight="1" x14ac:dyDescent="0.25">
      <c r="A146" s="15" t="s">
        <v>58</v>
      </c>
      <c r="B146" s="27">
        <v>52.6</v>
      </c>
      <c r="C146" s="27">
        <v>47.2</v>
      </c>
      <c r="D146" s="27">
        <v>84.114063156885862</v>
      </c>
      <c r="E146" s="29">
        <v>31201.81</v>
      </c>
      <c r="F146" s="29">
        <v>32724.576271186445</v>
      </c>
      <c r="G146" s="29">
        <v>31201.81</v>
      </c>
      <c r="H146" s="19">
        <v>1522.7662711864432</v>
      </c>
    </row>
    <row r="147" spans="1:8" ht="24.95" customHeight="1" x14ac:dyDescent="0.25">
      <c r="A147" s="15" t="s">
        <v>167</v>
      </c>
      <c r="B147" s="27">
        <v>0</v>
      </c>
      <c r="C147" s="27"/>
      <c r="D147" s="27">
        <v>0</v>
      </c>
      <c r="E147" s="29"/>
      <c r="F147" s="29"/>
      <c r="G147" s="29">
        <v>0</v>
      </c>
      <c r="H147" s="29">
        <v>0</v>
      </c>
    </row>
    <row r="148" spans="1:8" ht="24.95" customHeight="1" x14ac:dyDescent="0.25">
      <c r="A148" s="15" t="s">
        <v>86</v>
      </c>
      <c r="B148" s="27">
        <v>11.6</v>
      </c>
      <c r="C148" s="27">
        <v>10.3</v>
      </c>
      <c r="D148" s="27">
        <v>105.7592367766641</v>
      </c>
      <c r="E148" s="29">
        <v>36687.415000000001</v>
      </c>
      <c r="F148" s="29">
        <v>41145.631067961171</v>
      </c>
      <c r="G148" s="29">
        <v>36687.415000000001</v>
      </c>
      <c r="H148" s="19">
        <v>4458.2160679611698</v>
      </c>
    </row>
    <row r="149" spans="1:8" ht="24.95" customHeight="1" x14ac:dyDescent="0.25">
      <c r="A149" s="15" t="s">
        <v>87</v>
      </c>
      <c r="B149" s="27">
        <v>81.400000000000006</v>
      </c>
      <c r="C149" s="27">
        <v>66.099999999999994</v>
      </c>
      <c r="D149" s="27">
        <v>126.5000026248041</v>
      </c>
      <c r="E149" s="29">
        <v>49214.824999999997</v>
      </c>
      <c r="F149" s="29">
        <v>49214.826021180037</v>
      </c>
      <c r="G149" s="29">
        <v>49214.824999999997</v>
      </c>
      <c r="H149" s="19">
        <v>1.0211800399702042E-3</v>
      </c>
    </row>
    <row r="150" spans="1:8" ht="24.95" customHeight="1" x14ac:dyDescent="0.25">
      <c r="A150" s="15" t="s">
        <v>88</v>
      </c>
      <c r="B150" s="27">
        <v>278.5</v>
      </c>
      <c r="C150" s="27">
        <v>268.3</v>
      </c>
      <c r="D150" s="27">
        <v>84.815296183642175</v>
      </c>
      <c r="E150" s="29">
        <v>31941.005000000001</v>
      </c>
      <c r="F150" s="29">
        <v>32997.390980245989</v>
      </c>
      <c r="G150" s="29">
        <v>31941.005000000001</v>
      </c>
      <c r="H150" s="19">
        <v>1056.3859802459883</v>
      </c>
    </row>
    <row r="151" spans="1:8" ht="24.95" customHeight="1" x14ac:dyDescent="0.25">
      <c r="A151" s="15" t="s">
        <v>89</v>
      </c>
      <c r="B151" s="27">
        <v>123.2</v>
      </c>
      <c r="C151" s="27">
        <v>121.7</v>
      </c>
      <c r="D151" s="27">
        <v>117.48624906458227</v>
      </c>
      <c r="E151" s="29">
        <v>36298.364999999998</v>
      </c>
      <c r="F151" s="29">
        <v>45708.025198575735</v>
      </c>
      <c r="G151" s="29">
        <v>36298.364999999998</v>
      </c>
      <c r="H151" s="19">
        <v>9409.660198575737</v>
      </c>
    </row>
    <row r="152" spans="1:8" ht="24.95" customHeight="1" x14ac:dyDescent="0.25">
      <c r="A152" s="15" t="s">
        <v>90</v>
      </c>
      <c r="B152" s="27">
        <v>153.4</v>
      </c>
      <c r="C152" s="27">
        <v>144.69999999999999</v>
      </c>
      <c r="D152" s="27">
        <v>100.05293196580037</v>
      </c>
      <c r="E152" s="29">
        <v>38905</v>
      </c>
      <c r="F152" s="29">
        <v>38925.593181294629</v>
      </c>
      <c r="G152" s="29">
        <v>38905</v>
      </c>
      <c r="H152" s="19">
        <v>20.593181294629176</v>
      </c>
    </row>
    <row r="153" spans="1:8" ht="24.95" customHeight="1" x14ac:dyDescent="0.25">
      <c r="A153" s="15" t="s">
        <v>91</v>
      </c>
      <c r="B153" s="27">
        <v>102.4</v>
      </c>
      <c r="C153" s="27">
        <v>92</v>
      </c>
      <c r="D153" s="27">
        <v>91.830899869432969</v>
      </c>
      <c r="E153" s="29">
        <v>31085.095000000001</v>
      </c>
      <c r="F153" s="29">
        <v>35726.811594202896</v>
      </c>
      <c r="G153" s="29">
        <v>31085.095000000001</v>
      </c>
      <c r="H153" s="19">
        <v>4641.7165942028951</v>
      </c>
    </row>
    <row r="154" spans="1:8" ht="24.95" customHeight="1" x14ac:dyDescent="0.25">
      <c r="A154" s="15" t="s">
        <v>92</v>
      </c>
      <c r="B154" s="27">
        <v>178.3</v>
      </c>
      <c r="C154" s="27">
        <v>181</v>
      </c>
      <c r="D154" s="27">
        <v>107.26416498800143</v>
      </c>
      <c r="E154" s="29">
        <v>38905</v>
      </c>
      <c r="F154" s="29">
        <v>41731.123388581953</v>
      </c>
      <c r="G154" s="29">
        <v>38905</v>
      </c>
      <c r="H154" s="19">
        <v>2826.1233885819529</v>
      </c>
    </row>
    <row r="155" spans="1:8" ht="24.95" customHeight="1" x14ac:dyDescent="0.25">
      <c r="A155" s="15" t="s">
        <v>59</v>
      </c>
      <c r="B155" s="27">
        <v>129.69999999999999</v>
      </c>
      <c r="C155" s="27">
        <v>119.4</v>
      </c>
      <c r="D155" s="27">
        <v>82.995766793240222</v>
      </c>
      <c r="E155" s="29">
        <v>30968.38</v>
      </c>
      <c r="F155" s="29">
        <v>32289.503070910108</v>
      </c>
      <c r="G155" s="29">
        <v>30968.38</v>
      </c>
      <c r="H155" s="19">
        <v>1321.1230709101073</v>
      </c>
    </row>
    <row r="156" spans="1:8" ht="24.95" customHeight="1" x14ac:dyDescent="0.25">
      <c r="A156" s="15" t="s">
        <v>93</v>
      </c>
      <c r="B156" s="27">
        <v>442.8</v>
      </c>
      <c r="C156" s="27">
        <v>429.3</v>
      </c>
      <c r="D156" s="27">
        <v>103.05064890806592</v>
      </c>
      <c r="E156" s="29">
        <v>40033.245000000003</v>
      </c>
      <c r="F156" s="29">
        <v>40091.854957683048</v>
      </c>
      <c r="G156" s="29">
        <v>40033.245000000003</v>
      </c>
      <c r="H156" s="19">
        <v>58.60995768304565</v>
      </c>
    </row>
    <row r="157" spans="1:8" ht="24.95" customHeight="1" x14ac:dyDescent="0.25">
      <c r="A157" s="15" t="s">
        <v>94</v>
      </c>
      <c r="B157" s="27">
        <v>111</v>
      </c>
      <c r="C157" s="27">
        <v>100</v>
      </c>
      <c r="D157" s="27">
        <v>95.721201216638832</v>
      </c>
      <c r="E157" s="29">
        <v>36415.08</v>
      </c>
      <c r="F157" s="29">
        <v>37240.333333333336</v>
      </c>
      <c r="G157" s="29">
        <v>36415.08</v>
      </c>
      <c r="H157" s="19">
        <v>825.25333333333401</v>
      </c>
    </row>
    <row r="158" spans="1:8" ht="24.95" customHeight="1" x14ac:dyDescent="0.25">
      <c r="A158" s="15" t="s">
        <v>95</v>
      </c>
      <c r="B158" s="27">
        <v>113.4</v>
      </c>
      <c r="C158" s="27">
        <v>109.1</v>
      </c>
      <c r="D158" s="27">
        <v>105.77050578718608</v>
      </c>
      <c r="E158" s="29">
        <v>36453.985000000001</v>
      </c>
      <c r="F158" s="29">
        <v>41150.015276504739</v>
      </c>
      <c r="G158" s="29">
        <v>36453.985000000001</v>
      </c>
      <c r="H158" s="19">
        <v>4696.0302765047381</v>
      </c>
    </row>
    <row r="159" spans="1:8" ht="24.95" customHeight="1" x14ac:dyDescent="0.25">
      <c r="A159" s="15" t="s">
        <v>96</v>
      </c>
      <c r="B159" s="27">
        <v>129.9</v>
      </c>
      <c r="C159" s="27">
        <v>133.19999999999999</v>
      </c>
      <c r="D159" s="27">
        <v>100.01262025423445</v>
      </c>
      <c r="E159" s="29">
        <v>38905</v>
      </c>
      <c r="F159" s="29">
        <v>38909.909909909911</v>
      </c>
      <c r="G159" s="29">
        <v>38905</v>
      </c>
      <c r="H159" s="19">
        <v>4.9099099099112209</v>
      </c>
    </row>
    <row r="160" spans="1:8" ht="24.95" customHeight="1" x14ac:dyDescent="0.25">
      <c r="A160" s="15" t="s">
        <v>97</v>
      </c>
      <c r="B160" s="27">
        <v>151.30000000000001</v>
      </c>
      <c r="C160" s="27">
        <v>144</v>
      </c>
      <c r="D160" s="27">
        <v>80.715965290570097</v>
      </c>
      <c r="E160" s="29">
        <v>31007.285</v>
      </c>
      <c r="F160" s="29">
        <v>31402.546296296292</v>
      </c>
      <c r="G160" s="29">
        <v>31007.285</v>
      </c>
      <c r="H160" s="19">
        <v>395.26129629629213</v>
      </c>
    </row>
    <row r="161" spans="1:8" ht="24.95" customHeight="1" x14ac:dyDescent="0.25">
      <c r="A161" s="15" t="s">
        <v>98</v>
      </c>
      <c r="B161" s="27">
        <v>398.7</v>
      </c>
      <c r="C161" s="27">
        <v>370.2</v>
      </c>
      <c r="D161" s="27">
        <v>139.80547489320995</v>
      </c>
      <c r="E161" s="29">
        <v>50732.12</v>
      </c>
      <c r="F161" s="29">
        <v>54391.320007203321</v>
      </c>
      <c r="G161" s="29">
        <v>50732.12</v>
      </c>
      <c r="H161" s="19">
        <v>3659.2000072033188</v>
      </c>
    </row>
    <row r="162" spans="1:8" ht="24.95" customHeight="1" x14ac:dyDescent="0.25">
      <c r="A162" s="15" t="s">
        <v>99</v>
      </c>
      <c r="B162" s="27">
        <v>53.8</v>
      </c>
      <c r="C162" s="27">
        <v>48</v>
      </c>
      <c r="D162" s="27">
        <v>108.07486898284995</v>
      </c>
      <c r="E162" s="29">
        <v>36415.08</v>
      </c>
      <c r="F162" s="29">
        <v>42046.527777777774</v>
      </c>
      <c r="G162" s="29">
        <v>36415.08</v>
      </c>
      <c r="H162" s="19">
        <v>5631.447777777772</v>
      </c>
    </row>
    <row r="163" spans="1:8" ht="24.95" customHeight="1" x14ac:dyDescent="0.25">
      <c r="A163" s="15" t="s">
        <v>100</v>
      </c>
      <c r="B163" s="27">
        <v>187.1</v>
      </c>
      <c r="C163" s="27">
        <v>248.7</v>
      </c>
      <c r="D163" s="27">
        <v>82.202374163755451</v>
      </c>
      <c r="E163" s="29">
        <v>31979.91</v>
      </c>
      <c r="F163" s="29">
        <v>31980.833668409061</v>
      </c>
      <c r="G163" s="29">
        <v>31979.91</v>
      </c>
      <c r="H163" s="19">
        <v>0.92366840906106518</v>
      </c>
    </row>
    <row r="164" spans="1:8" ht="24.95" customHeight="1" x14ac:dyDescent="0.25">
      <c r="A164" s="15" t="s">
        <v>101</v>
      </c>
      <c r="B164" s="27">
        <v>150.80000000000001</v>
      </c>
      <c r="C164" s="27">
        <v>136.5</v>
      </c>
      <c r="D164" s="27">
        <v>81.483981753869955</v>
      </c>
      <c r="E164" s="29">
        <v>31085.095000000001</v>
      </c>
      <c r="F164" s="29">
        <v>31701.343101343104</v>
      </c>
      <c r="G164" s="29">
        <v>31085.095000000001</v>
      </c>
      <c r="H164" s="19">
        <v>616.24810134310246</v>
      </c>
    </row>
    <row r="165" spans="1:8" ht="24.95" customHeight="1" x14ac:dyDescent="0.25">
      <c r="A165" s="15" t="s">
        <v>102</v>
      </c>
      <c r="B165" s="27">
        <v>65.8</v>
      </c>
      <c r="C165" s="27">
        <v>60.7</v>
      </c>
      <c r="D165" s="27">
        <v>77.436970510898945</v>
      </c>
      <c r="E165" s="29">
        <v>30034.66</v>
      </c>
      <c r="F165" s="29">
        <v>30126.853377265237</v>
      </c>
      <c r="G165" s="29">
        <v>30034.66</v>
      </c>
      <c r="H165" s="19">
        <v>92.193377265237359</v>
      </c>
    </row>
    <row r="166" spans="1:8" ht="24.95" customHeight="1" x14ac:dyDescent="0.25">
      <c r="A166" s="15" t="s">
        <v>168</v>
      </c>
      <c r="B166" s="27">
        <v>31.2</v>
      </c>
      <c r="C166" s="27">
        <v>27.3</v>
      </c>
      <c r="D166" s="27">
        <v>75.751976535937459</v>
      </c>
      <c r="E166" s="29">
        <v>29412.18</v>
      </c>
      <c r="F166" s="29">
        <v>29471.306471306467</v>
      </c>
      <c r="G166" s="29">
        <v>29412.18</v>
      </c>
      <c r="H166" s="19">
        <v>59.126471306466556</v>
      </c>
    </row>
    <row r="167" spans="1:8" ht="24.95" customHeight="1" x14ac:dyDescent="0.25">
      <c r="A167" s="15" t="s">
        <v>103</v>
      </c>
      <c r="B167" s="27">
        <v>99.7</v>
      </c>
      <c r="C167" s="27">
        <v>90.4</v>
      </c>
      <c r="D167" s="27">
        <v>100.00250212396202</v>
      </c>
      <c r="E167" s="29">
        <v>38905</v>
      </c>
      <c r="F167" s="29">
        <v>38905.973451327423</v>
      </c>
      <c r="G167" s="29">
        <v>38905</v>
      </c>
      <c r="H167" s="19">
        <v>0.97345132742339047</v>
      </c>
    </row>
    <row r="168" spans="1:8" ht="24.95" customHeight="1" x14ac:dyDescent="0.25">
      <c r="A168" s="15" t="s">
        <v>183</v>
      </c>
      <c r="B168" s="27">
        <v>114.4</v>
      </c>
      <c r="C168" s="27">
        <v>107.4</v>
      </c>
      <c r="D168" s="27">
        <v>96.68380800898845</v>
      </c>
      <c r="E168" s="29">
        <v>30851.665000000001</v>
      </c>
      <c r="F168" s="29">
        <v>37614.835505896954</v>
      </c>
      <c r="G168" s="29">
        <v>30851.665000000001</v>
      </c>
      <c r="H168" s="19">
        <v>6763.1705058969528</v>
      </c>
    </row>
    <row r="169" spans="1:8" ht="24.95" customHeight="1" x14ac:dyDescent="0.25">
      <c r="A169" s="15" t="s">
        <v>60</v>
      </c>
      <c r="B169" s="27">
        <v>51.1</v>
      </c>
      <c r="C169" s="27">
        <v>50.1</v>
      </c>
      <c r="D169" s="27">
        <v>77.485435246971662</v>
      </c>
      <c r="E169" s="29">
        <v>28167.22</v>
      </c>
      <c r="F169" s="29">
        <v>30145.708582834326</v>
      </c>
      <c r="G169" s="29">
        <v>28167.22</v>
      </c>
      <c r="H169" s="19">
        <v>1978.4885828343249</v>
      </c>
    </row>
    <row r="170" spans="1:8" ht="24.95" customHeight="1" x14ac:dyDescent="0.25">
      <c r="A170" s="15" t="s">
        <v>61</v>
      </c>
      <c r="B170" s="27">
        <v>0</v>
      </c>
      <c r="C170" s="27"/>
      <c r="D170" s="27">
        <v>0</v>
      </c>
      <c r="E170" s="29"/>
      <c r="F170" s="29"/>
      <c r="G170" s="29">
        <v>0</v>
      </c>
      <c r="H170" s="29">
        <v>0</v>
      </c>
    </row>
    <row r="171" spans="1:8" ht="24.95" customHeight="1" x14ac:dyDescent="0.25">
      <c r="A171" s="15" t="s">
        <v>62</v>
      </c>
      <c r="B171" s="27">
        <v>92.3</v>
      </c>
      <c r="C171" s="27">
        <v>97.3</v>
      </c>
      <c r="D171" s="27">
        <v>72.946728265578187</v>
      </c>
      <c r="E171" s="29">
        <v>28867.51</v>
      </c>
      <c r="F171" s="29">
        <v>28379.924631723195</v>
      </c>
      <c r="G171" s="29">
        <v>28867.51</v>
      </c>
      <c r="H171" s="19">
        <v>-487.58536827680291</v>
      </c>
    </row>
    <row r="172" spans="1:8" ht="24.95" customHeight="1" x14ac:dyDescent="0.25">
      <c r="A172" s="15" t="s">
        <v>63</v>
      </c>
      <c r="B172" s="27">
        <v>39</v>
      </c>
      <c r="C172" s="27">
        <v>36.1</v>
      </c>
      <c r="D172" s="27">
        <v>71.410067590122651</v>
      </c>
      <c r="E172" s="29">
        <v>28478.46</v>
      </c>
      <c r="F172" s="29">
        <v>27782.086795937215</v>
      </c>
      <c r="G172" s="29">
        <v>28478.46</v>
      </c>
      <c r="H172" s="19">
        <v>-696.37320406278377</v>
      </c>
    </row>
    <row r="173" spans="1:8" ht="24.95" customHeight="1" x14ac:dyDescent="0.25">
      <c r="A173" s="15" t="s">
        <v>64</v>
      </c>
      <c r="B173" s="27">
        <v>181.9</v>
      </c>
      <c r="C173" s="27">
        <v>183.8</v>
      </c>
      <c r="D173" s="27">
        <v>79.521850818495821</v>
      </c>
      <c r="E173" s="29">
        <v>30579.33</v>
      </c>
      <c r="F173" s="29">
        <v>30937.976060935798</v>
      </c>
      <c r="G173" s="29">
        <v>30579.33</v>
      </c>
      <c r="H173" s="19">
        <v>358.64606093579641</v>
      </c>
    </row>
    <row r="174" spans="1:8" ht="24.95" customHeight="1" x14ac:dyDescent="0.25">
      <c r="A174" s="15" t="s">
        <v>65</v>
      </c>
      <c r="B174" s="27">
        <v>22.6</v>
      </c>
      <c r="C174" s="27">
        <v>23.3</v>
      </c>
      <c r="D174" s="27">
        <v>82.159708574442831</v>
      </c>
      <c r="E174" s="29">
        <v>31941.005000000001</v>
      </c>
      <c r="F174" s="29">
        <v>31964.234620886982</v>
      </c>
      <c r="G174" s="29">
        <v>31941.005000000001</v>
      </c>
      <c r="H174" s="19">
        <v>23.229620886981138</v>
      </c>
    </row>
    <row r="175" spans="1:8" ht="24.95" customHeight="1" x14ac:dyDescent="0.25">
      <c r="A175" s="15" t="s">
        <v>66</v>
      </c>
      <c r="B175" s="27">
        <v>16.2</v>
      </c>
      <c r="C175" s="27">
        <v>12.8</v>
      </c>
      <c r="D175" s="27">
        <v>83.115120164503281</v>
      </c>
      <c r="E175" s="29">
        <v>32330.055</v>
      </c>
      <c r="F175" s="29">
        <v>32335.9375</v>
      </c>
      <c r="G175" s="29">
        <v>32330.055</v>
      </c>
      <c r="H175" s="19">
        <v>5.882499999999709</v>
      </c>
    </row>
    <row r="176" spans="1:8" ht="24.95" customHeight="1" x14ac:dyDescent="0.25">
      <c r="A176" s="15" t="s">
        <v>67</v>
      </c>
      <c r="B176" s="27">
        <v>16.100000000000001</v>
      </c>
      <c r="C176" s="27">
        <v>17</v>
      </c>
      <c r="D176" s="27">
        <v>83.123546295526296</v>
      </c>
      <c r="E176" s="29">
        <v>32330.055</v>
      </c>
      <c r="F176" s="29">
        <v>32339.215686274507</v>
      </c>
      <c r="G176" s="29">
        <v>32330.055</v>
      </c>
      <c r="H176" s="19">
        <v>9.1606862745065882</v>
      </c>
    </row>
    <row r="177" spans="1:8" ht="24.95" customHeight="1" x14ac:dyDescent="0.25">
      <c r="A177" s="15" t="s">
        <v>68</v>
      </c>
      <c r="B177" s="27">
        <v>79.599999999999994</v>
      </c>
      <c r="C177" s="27">
        <v>75.7</v>
      </c>
      <c r="D177" s="27">
        <v>102.33918376861158</v>
      </c>
      <c r="E177" s="29">
        <v>37660.04</v>
      </c>
      <c r="F177" s="29">
        <v>39815.059445178333</v>
      </c>
      <c r="G177" s="29">
        <v>37660.04</v>
      </c>
      <c r="H177" s="19">
        <v>2155.0194451783318</v>
      </c>
    </row>
    <row r="178" spans="1:8" ht="24.95" customHeight="1" x14ac:dyDescent="0.25">
      <c r="A178" s="15" t="s">
        <v>69</v>
      </c>
      <c r="B178" s="27">
        <v>123.2</v>
      </c>
      <c r="C178" s="27">
        <v>116.6</v>
      </c>
      <c r="D178" s="27">
        <v>107.79067833867504</v>
      </c>
      <c r="E178" s="29">
        <v>40694.629999999997</v>
      </c>
      <c r="F178" s="29">
        <v>41935.963407661526</v>
      </c>
      <c r="G178" s="29">
        <v>40694.629999999997</v>
      </c>
      <c r="H178" s="19">
        <v>1241.3334076615283</v>
      </c>
    </row>
    <row r="179" spans="1:8" ht="24.95" customHeight="1" x14ac:dyDescent="0.25">
      <c r="A179" s="15" t="s">
        <v>70</v>
      </c>
      <c r="B179" s="27">
        <v>66.599999999999994</v>
      </c>
      <c r="C179" s="27">
        <v>72.7</v>
      </c>
      <c r="D179" s="27">
        <v>82.517985327477717</v>
      </c>
      <c r="E179" s="29">
        <v>31279.62</v>
      </c>
      <c r="F179" s="29">
        <v>32103.622191655206</v>
      </c>
      <c r="G179" s="29">
        <v>31279.62</v>
      </c>
      <c r="H179" s="19">
        <v>824.00219165520684</v>
      </c>
    </row>
    <row r="180" spans="1:8" ht="36.75" customHeight="1" x14ac:dyDescent="0.25">
      <c r="A180" s="15" t="s">
        <v>71</v>
      </c>
      <c r="B180" s="27">
        <v>257.59999999999997</v>
      </c>
      <c r="C180" s="27">
        <v>262.39999999999998</v>
      </c>
      <c r="D180" s="27">
        <v>100.1174948775577</v>
      </c>
      <c r="E180" s="29">
        <v>36103.839999999997</v>
      </c>
      <c r="F180" s="29">
        <v>38950.711382113826</v>
      </c>
      <c r="G180" s="29">
        <v>36103.839999999997</v>
      </c>
      <c r="H180" s="19">
        <v>2846.8713821138299</v>
      </c>
    </row>
    <row r="181" spans="1:8" ht="24.95" customHeight="1" x14ac:dyDescent="0.25">
      <c r="A181" s="15" t="s">
        <v>72</v>
      </c>
      <c r="B181" s="27">
        <v>78.400000000000006</v>
      </c>
      <c r="C181" s="27">
        <v>90.3</v>
      </c>
      <c r="D181" s="27">
        <v>76.553002792530805</v>
      </c>
      <c r="E181" s="29">
        <v>29256.560000000001</v>
      </c>
      <c r="F181" s="29">
        <v>29782.945736434111</v>
      </c>
      <c r="G181" s="29">
        <v>29256.560000000001</v>
      </c>
      <c r="H181" s="19">
        <v>526.38573643410928</v>
      </c>
    </row>
    <row r="182" spans="1:8" ht="24.95" customHeight="1" x14ac:dyDescent="0.25">
      <c r="A182" s="15" t="s">
        <v>73</v>
      </c>
      <c r="B182" s="27">
        <v>19.8</v>
      </c>
      <c r="C182" s="27">
        <v>17.3</v>
      </c>
      <c r="D182" s="27">
        <v>91.07704925218016</v>
      </c>
      <c r="E182" s="29">
        <v>34703.26</v>
      </c>
      <c r="F182" s="29">
        <v>35433.526011560694</v>
      </c>
      <c r="G182" s="29">
        <v>34703.26</v>
      </c>
      <c r="H182" s="19">
        <v>730.26601156069228</v>
      </c>
    </row>
    <row r="183" spans="1:8" ht="24.95" customHeight="1" x14ac:dyDescent="0.25">
      <c r="A183" s="15" t="s">
        <v>74</v>
      </c>
      <c r="B183" s="27">
        <v>262.2</v>
      </c>
      <c r="C183" s="27">
        <v>350.7</v>
      </c>
      <c r="D183" s="27">
        <v>93.675477302260489</v>
      </c>
      <c r="E183" s="29">
        <v>37387.705000000002</v>
      </c>
      <c r="F183" s="29">
        <v>36444.444444444445</v>
      </c>
      <c r="G183" s="29">
        <v>37387.705000000002</v>
      </c>
      <c r="H183" s="19">
        <v>-943.26055555555649</v>
      </c>
    </row>
    <row r="184" spans="1:8" ht="24.95" customHeight="1" x14ac:dyDescent="0.25">
      <c r="A184" s="15" t="s">
        <v>75</v>
      </c>
      <c r="B184" s="27">
        <v>78.7</v>
      </c>
      <c r="C184" s="27">
        <v>79.599999999999994</v>
      </c>
      <c r="D184" s="27">
        <v>76.162632121322886</v>
      </c>
      <c r="E184" s="29">
        <v>33964.065000000002</v>
      </c>
      <c r="F184" s="29">
        <v>29631.07202680067</v>
      </c>
      <c r="G184" s="29">
        <v>33964.065000000002</v>
      </c>
      <c r="H184" s="19">
        <v>-4332.9929731993325</v>
      </c>
    </row>
    <row r="185" spans="1:8" ht="24.95" customHeight="1" x14ac:dyDescent="0.25">
      <c r="A185" s="15" t="s">
        <v>76</v>
      </c>
      <c r="B185" s="27">
        <v>201</v>
      </c>
      <c r="C185" s="27">
        <v>193.3</v>
      </c>
      <c r="D185" s="27">
        <v>105.08572322528389</v>
      </c>
      <c r="E185" s="29">
        <v>41239.300000000003</v>
      </c>
      <c r="F185" s="29">
        <v>40883.600620796693</v>
      </c>
      <c r="G185" s="29">
        <v>41239.300000000003</v>
      </c>
      <c r="H185" s="19">
        <v>-355.69937920330995</v>
      </c>
    </row>
    <row r="186" spans="1:8" ht="24.95" customHeight="1" x14ac:dyDescent="0.25">
      <c r="A186" s="15" t="s">
        <v>77</v>
      </c>
      <c r="B186" s="27">
        <v>219.6</v>
      </c>
      <c r="C186" s="27">
        <v>198.5</v>
      </c>
      <c r="D186" s="27">
        <v>109.48713474694705</v>
      </c>
      <c r="E186" s="29">
        <v>40966.964999999997</v>
      </c>
      <c r="F186" s="29">
        <v>42595.969773299752</v>
      </c>
      <c r="G186" s="29">
        <v>40966.964999999997</v>
      </c>
      <c r="H186" s="19">
        <v>1629.0047732997555</v>
      </c>
    </row>
    <row r="187" spans="1:8" ht="24.95" customHeight="1" x14ac:dyDescent="0.25">
      <c r="A187" s="15" t="s">
        <v>78</v>
      </c>
      <c r="B187" s="27">
        <v>101.4</v>
      </c>
      <c r="C187" s="27">
        <v>98.4</v>
      </c>
      <c r="D187" s="27">
        <v>103.49806299759439</v>
      </c>
      <c r="E187" s="29">
        <v>40266.675000000003</v>
      </c>
      <c r="F187" s="29">
        <v>40265.921409214097</v>
      </c>
      <c r="G187" s="29">
        <v>40266.675000000003</v>
      </c>
      <c r="H187" s="19">
        <v>-0.75359078590554418</v>
      </c>
    </row>
    <row r="188" spans="1:8" ht="24.95" customHeight="1" x14ac:dyDescent="0.25">
      <c r="A188" s="15" t="s">
        <v>79</v>
      </c>
      <c r="B188" s="27">
        <v>20.2</v>
      </c>
      <c r="C188" s="27">
        <v>21.5</v>
      </c>
      <c r="D188" s="27">
        <v>94.051401296539268</v>
      </c>
      <c r="E188" s="29">
        <v>36376.175000000003</v>
      </c>
      <c r="F188" s="29">
        <v>36590.697674418603</v>
      </c>
      <c r="G188" s="29">
        <v>36376.175000000003</v>
      </c>
      <c r="H188" s="19">
        <v>214.52267441860022</v>
      </c>
    </row>
    <row r="189" spans="1:8" ht="24.95" customHeight="1" x14ac:dyDescent="0.25">
      <c r="A189" s="15" t="s">
        <v>80</v>
      </c>
      <c r="B189" s="27">
        <v>74.3</v>
      </c>
      <c r="C189" s="27">
        <v>67.8</v>
      </c>
      <c r="D189" s="27">
        <v>96.382320497563782</v>
      </c>
      <c r="E189" s="29">
        <v>37465.514999999999</v>
      </c>
      <c r="F189" s="29">
        <v>37497.54178957719</v>
      </c>
      <c r="G189" s="29">
        <v>37465.514999999999</v>
      </c>
      <c r="H189" s="19">
        <v>32.026789577190357</v>
      </c>
    </row>
    <row r="190" spans="1:8" ht="24.95" customHeight="1" x14ac:dyDescent="0.25">
      <c r="A190" s="15" t="s">
        <v>81</v>
      </c>
      <c r="B190" s="27">
        <v>112.1</v>
      </c>
      <c r="C190" s="27">
        <v>108</v>
      </c>
      <c r="D190" s="27">
        <v>104.47179819154286</v>
      </c>
      <c r="E190" s="29">
        <v>38905</v>
      </c>
      <c r="F190" s="29">
        <v>40644.753086419747</v>
      </c>
      <c r="G190" s="29">
        <v>38905</v>
      </c>
      <c r="H190" s="19">
        <v>1739.753086419747</v>
      </c>
    </row>
    <row r="191" spans="1:8" ht="24.95" customHeight="1" x14ac:dyDescent="0.25">
      <c r="A191" s="15" t="s">
        <v>82</v>
      </c>
      <c r="B191" s="27">
        <v>152.19999999999999</v>
      </c>
      <c r="C191" s="27">
        <v>168.2</v>
      </c>
      <c r="D191" s="27">
        <v>101.54974186080786</v>
      </c>
      <c r="E191" s="29">
        <v>38905</v>
      </c>
      <c r="F191" s="29">
        <v>39507.927070947291</v>
      </c>
      <c r="G191" s="29">
        <v>38905</v>
      </c>
      <c r="H191" s="19">
        <v>602.92707094729121</v>
      </c>
    </row>
    <row r="192" spans="1:8" ht="24.95" customHeight="1" x14ac:dyDescent="0.25">
      <c r="A192" s="15" t="s">
        <v>83</v>
      </c>
      <c r="B192" s="27">
        <v>348</v>
      </c>
      <c r="C192" s="27">
        <v>346.4</v>
      </c>
      <c r="D192" s="27">
        <v>101.58971751623717</v>
      </c>
      <c r="E192" s="29">
        <v>37854.565000000002</v>
      </c>
      <c r="F192" s="29">
        <v>39523.479599692073</v>
      </c>
      <c r="G192" s="29">
        <v>37854.565000000002</v>
      </c>
      <c r="H192" s="19">
        <v>1668.9145996920706</v>
      </c>
    </row>
    <row r="193" spans="1:8" ht="24.95" customHeight="1" x14ac:dyDescent="0.25">
      <c r="A193" s="15" t="s">
        <v>84</v>
      </c>
      <c r="B193" s="27">
        <v>2.7</v>
      </c>
      <c r="C193" s="27">
        <v>1.4</v>
      </c>
      <c r="D193" s="27">
        <v>73.194166498369043</v>
      </c>
      <c r="E193" s="29">
        <v>26961.165000000001</v>
      </c>
      <c r="F193" s="29">
        <v>28476.190476190477</v>
      </c>
      <c r="G193" s="29">
        <v>26961.165000000001</v>
      </c>
      <c r="H193" s="19">
        <v>1515.0254761904762</v>
      </c>
    </row>
    <row r="194" spans="1:8" ht="24.95" customHeight="1" x14ac:dyDescent="0.25">
      <c r="A194" s="15" t="s">
        <v>85</v>
      </c>
      <c r="B194" s="27">
        <v>28.2</v>
      </c>
      <c r="C194" s="27">
        <v>29.5</v>
      </c>
      <c r="D194" s="27">
        <v>79.350177202616536</v>
      </c>
      <c r="E194" s="29">
        <v>29295.465</v>
      </c>
      <c r="F194" s="29">
        <v>30871.186440677964</v>
      </c>
      <c r="G194" s="29">
        <v>29295.465</v>
      </c>
      <c r="H194" s="19">
        <v>1575.721440677964</v>
      </c>
    </row>
    <row r="195" spans="1:8" ht="62.25" customHeight="1" x14ac:dyDescent="0.25">
      <c r="A195" s="20" t="s">
        <v>141</v>
      </c>
      <c r="B195" s="21">
        <f>SUM(B129:B194)</f>
        <v>7526.9000000000015</v>
      </c>
      <c r="C195" s="21">
        <f>SUM(C129:C194)</f>
        <v>7529.2</v>
      </c>
      <c r="D195" s="24">
        <v>102.73389011892928</v>
      </c>
      <c r="E195" s="51">
        <v>38961</v>
      </c>
      <c r="F195" s="51">
        <v>39968.61995076944</v>
      </c>
      <c r="G195" s="55">
        <v>38961</v>
      </c>
      <c r="H195" s="35">
        <v>1007.61995076944</v>
      </c>
    </row>
    <row r="196" spans="1:8" s="4" customFormat="1" ht="24.95" customHeight="1" x14ac:dyDescent="0.25">
      <c r="A196" s="56" t="s">
        <v>38</v>
      </c>
      <c r="B196" s="57"/>
      <c r="C196" s="57"/>
      <c r="D196" s="57"/>
      <c r="E196" s="57"/>
      <c r="F196" s="57"/>
      <c r="G196" s="57"/>
      <c r="H196" s="58"/>
    </row>
    <row r="197" spans="1:8" s="4" customFormat="1" ht="24.95" customHeight="1" x14ac:dyDescent="0.25">
      <c r="A197" s="20" t="s">
        <v>39</v>
      </c>
      <c r="B197" s="24"/>
      <c r="C197" s="24"/>
      <c r="D197" s="24"/>
      <c r="E197" s="25"/>
      <c r="F197" s="25"/>
      <c r="G197" s="29"/>
      <c r="H197" s="29"/>
    </row>
    <row r="198" spans="1:8" s="4" customFormat="1" ht="24.95" customHeight="1" x14ac:dyDescent="0.25">
      <c r="A198" s="26" t="s">
        <v>122</v>
      </c>
      <c r="B198" s="27">
        <v>2</v>
      </c>
      <c r="C198" s="27">
        <v>2</v>
      </c>
      <c r="D198" s="27">
        <v>82.337231718288137</v>
      </c>
      <c r="E198" s="29">
        <v>32317</v>
      </c>
      <c r="F198" s="29">
        <v>32033.3</v>
      </c>
      <c r="G198" s="29">
        <v>32034.1</v>
      </c>
      <c r="H198" s="29">
        <v>-283.70000000000073</v>
      </c>
    </row>
    <row r="199" spans="1:8" s="5" customFormat="1" ht="24.95" customHeight="1" x14ac:dyDescent="0.25">
      <c r="A199" s="20" t="s">
        <v>40</v>
      </c>
      <c r="B199" s="24">
        <f>B198</f>
        <v>2</v>
      </c>
      <c r="C199" s="24">
        <f>C198</f>
        <v>2</v>
      </c>
      <c r="D199" s="24">
        <v>82.337231718288137</v>
      </c>
      <c r="E199" s="25">
        <v>32317</v>
      </c>
      <c r="F199" s="25">
        <v>32033.3</v>
      </c>
      <c r="G199" s="25">
        <v>32034.1</v>
      </c>
      <c r="H199" s="25">
        <v>-283.70000000000073</v>
      </c>
    </row>
    <row r="200" spans="1:8" s="5" customFormat="1" ht="24.95" customHeight="1" x14ac:dyDescent="0.25">
      <c r="A200" s="20" t="s">
        <v>20</v>
      </c>
      <c r="B200" s="24"/>
      <c r="C200" s="24"/>
      <c r="D200" s="27"/>
      <c r="E200" s="25"/>
      <c r="F200" s="25"/>
      <c r="G200" s="29"/>
      <c r="H200" s="29"/>
    </row>
    <row r="201" spans="1:8" s="4" customFormat="1" ht="24.95" customHeight="1" x14ac:dyDescent="0.25">
      <c r="A201" s="26" t="s">
        <v>132</v>
      </c>
      <c r="B201" s="27"/>
      <c r="C201" s="27">
        <v>0</v>
      </c>
      <c r="D201" s="27">
        <v>0</v>
      </c>
      <c r="E201" s="29"/>
      <c r="F201" s="29">
        <v>0</v>
      </c>
      <c r="G201" s="29"/>
      <c r="H201" s="29">
        <v>0</v>
      </c>
    </row>
    <row r="202" spans="1:8" s="4" customFormat="1" ht="24.95" customHeight="1" x14ac:dyDescent="0.25">
      <c r="A202" s="26" t="s">
        <v>133</v>
      </c>
      <c r="B202" s="27"/>
      <c r="C202" s="27">
        <v>1</v>
      </c>
      <c r="D202" s="27">
        <v>55.348412800411253</v>
      </c>
      <c r="E202" s="29"/>
      <c r="F202" s="29">
        <v>21533.3</v>
      </c>
      <c r="G202" s="29"/>
      <c r="H202" s="29">
        <v>21533.3</v>
      </c>
    </row>
    <row r="203" spans="1:8" s="4" customFormat="1" ht="24.95" customHeight="1" x14ac:dyDescent="0.25">
      <c r="A203" s="20" t="s">
        <v>40</v>
      </c>
      <c r="B203" s="24"/>
      <c r="C203" s="24">
        <f>SUM(C201:C202)</f>
        <v>1</v>
      </c>
      <c r="D203" s="24">
        <v>55.348412800411253</v>
      </c>
      <c r="E203" s="25"/>
      <c r="F203" s="25">
        <v>21533.3</v>
      </c>
      <c r="G203" s="25"/>
      <c r="H203" s="25">
        <v>21533.3</v>
      </c>
    </row>
    <row r="204" spans="1:8" s="5" customFormat="1" ht="24.95" customHeight="1" x14ac:dyDescent="0.25">
      <c r="A204" s="20" t="s">
        <v>41</v>
      </c>
      <c r="B204" s="27"/>
      <c r="C204" s="27"/>
      <c r="D204" s="27"/>
      <c r="E204" s="29"/>
      <c r="F204" s="29"/>
      <c r="G204" s="29"/>
      <c r="H204" s="29"/>
    </row>
    <row r="205" spans="1:8" s="4" customFormat="1" ht="24.95" customHeight="1" x14ac:dyDescent="0.25">
      <c r="A205" s="26" t="s">
        <v>134</v>
      </c>
      <c r="B205" s="27"/>
      <c r="C205" s="27">
        <v>1</v>
      </c>
      <c r="D205" s="27">
        <v>60.232103842693739</v>
      </c>
      <c r="E205" s="29"/>
      <c r="F205" s="29">
        <v>23433.3</v>
      </c>
      <c r="G205" s="29"/>
      <c r="H205" s="29">
        <v>23433.3</v>
      </c>
    </row>
    <row r="206" spans="1:8" s="4" customFormat="1" ht="24.95" customHeight="1" x14ac:dyDescent="0.25">
      <c r="A206" s="26" t="s">
        <v>135</v>
      </c>
      <c r="B206" s="27"/>
      <c r="C206" s="27">
        <v>1</v>
      </c>
      <c r="D206" s="27">
        <v>64.344685773036886</v>
      </c>
      <c r="E206" s="29"/>
      <c r="F206" s="29">
        <v>25033.3</v>
      </c>
      <c r="G206" s="29"/>
      <c r="H206" s="29">
        <v>25033.3</v>
      </c>
    </row>
    <row r="207" spans="1:8" s="4" customFormat="1" ht="24.95" customHeight="1" x14ac:dyDescent="0.25">
      <c r="A207" s="26" t="s">
        <v>189</v>
      </c>
      <c r="B207" s="27"/>
      <c r="C207" s="27">
        <v>0</v>
      </c>
      <c r="D207" s="27">
        <v>0</v>
      </c>
      <c r="E207" s="29"/>
      <c r="F207" s="29">
        <v>0</v>
      </c>
      <c r="G207" s="29"/>
      <c r="H207" s="29">
        <v>0</v>
      </c>
    </row>
    <row r="208" spans="1:8" s="4" customFormat="1" ht="24.95" customHeight="1" x14ac:dyDescent="0.25">
      <c r="A208" s="20" t="s">
        <v>40</v>
      </c>
      <c r="B208" s="24"/>
      <c r="C208" s="24">
        <f>SUM(C205:C207)</f>
        <v>2</v>
      </c>
      <c r="D208" s="24">
        <v>62.288394807865309</v>
      </c>
      <c r="E208" s="25"/>
      <c r="F208" s="25">
        <v>24233.3</v>
      </c>
      <c r="G208" s="25"/>
      <c r="H208" s="25">
        <v>24233.3</v>
      </c>
    </row>
    <row r="209" spans="1:8" s="4" customFormat="1" ht="24.95" customHeight="1" x14ac:dyDescent="0.25">
      <c r="A209" s="20" t="s">
        <v>208</v>
      </c>
      <c r="B209" s="24"/>
      <c r="C209" s="24"/>
      <c r="D209" s="24"/>
      <c r="E209" s="25"/>
      <c r="F209" s="25"/>
      <c r="G209" s="25"/>
      <c r="H209" s="25"/>
    </row>
    <row r="210" spans="1:8" s="4" customFormat="1" ht="24.95" customHeight="1" x14ac:dyDescent="0.25">
      <c r="A210" s="26" t="s">
        <v>209</v>
      </c>
      <c r="B210" s="24"/>
      <c r="C210" s="27">
        <v>0</v>
      </c>
      <c r="D210" s="27">
        <v>0</v>
      </c>
      <c r="E210" s="29"/>
      <c r="F210" s="29">
        <v>0</v>
      </c>
      <c r="G210" s="29"/>
      <c r="H210" s="29">
        <v>0</v>
      </c>
    </row>
    <row r="211" spans="1:8" s="4" customFormat="1" ht="24.95" customHeight="1" x14ac:dyDescent="0.25">
      <c r="A211" s="20" t="s">
        <v>40</v>
      </c>
      <c r="B211" s="24"/>
      <c r="C211" s="24">
        <f>C210</f>
        <v>0</v>
      </c>
      <c r="D211" s="24">
        <v>0</v>
      </c>
      <c r="E211" s="25"/>
      <c r="F211" s="25">
        <v>0</v>
      </c>
      <c r="G211" s="25"/>
      <c r="H211" s="25">
        <v>0</v>
      </c>
    </row>
    <row r="212" spans="1:8" s="4" customFormat="1" ht="24.95" customHeight="1" x14ac:dyDescent="0.25">
      <c r="A212" s="20" t="s">
        <v>42</v>
      </c>
      <c r="B212" s="27"/>
      <c r="C212" s="27"/>
      <c r="D212" s="27"/>
      <c r="E212" s="29"/>
      <c r="F212" s="29"/>
      <c r="G212" s="29"/>
      <c r="H212" s="29"/>
    </row>
    <row r="213" spans="1:8" s="4" customFormat="1" ht="24.95" customHeight="1" x14ac:dyDescent="0.25">
      <c r="A213" s="26" t="s">
        <v>191</v>
      </c>
      <c r="B213" s="27">
        <v>0.5</v>
      </c>
      <c r="C213" s="27">
        <v>0.5</v>
      </c>
      <c r="D213" s="27">
        <v>39.926230561624472</v>
      </c>
      <c r="E213" s="29">
        <v>17894.8</v>
      </c>
      <c r="F213" s="29">
        <v>15533.3</v>
      </c>
      <c r="G213" s="29">
        <v>17894.8</v>
      </c>
      <c r="H213" s="29">
        <v>-2361.5</v>
      </c>
    </row>
    <row r="214" spans="1:8" s="5" customFormat="1" ht="24.95" customHeight="1" x14ac:dyDescent="0.25">
      <c r="A214" s="20" t="s">
        <v>40</v>
      </c>
      <c r="B214" s="24">
        <f>B213</f>
        <v>0.5</v>
      </c>
      <c r="C214" s="24">
        <f>C213</f>
        <v>0.5</v>
      </c>
      <c r="D214" s="24">
        <v>39.926230561624472</v>
      </c>
      <c r="E214" s="25">
        <v>17894.8</v>
      </c>
      <c r="F214" s="25">
        <v>15533.3</v>
      </c>
      <c r="G214" s="25">
        <v>17894.8</v>
      </c>
      <c r="H214" s="25">
        <v>-2361.5</v>
      </c>
    </row>
    <row r="215" spans="1:8" s="4" customFormat="1" ht="49.5" customHeight="1" x14ac:dyDescent="0.25">
      <c r="A215" s="26" t="s">
        <v>184</v>
      </c>
      <c r="B215" s="27">
        <v>5.8</v>
      </c>
      <c r="C215" s="27">
        <v>7.2</v>
      </c>
      <c r="D215" s="27">
        <v>74.362164246240837</v>
      </c>
      <c r="E215" s="29">
        <v>36173.800000000003</v>
      </c>
      <c r="F215" s="29">
        <v>28930.6</v>
      </c>
      <c r="G215" s="29">
        <v>36173.800000000003</v>
      </c>
      <c r="H215" s="29">
        <v>-7243.2000000000044</v>
      </c>
    </row>
    <row r="216" spans="1:8" s="4" customFormat="1" ht="49.5" customHeight="1" x14ac:dyDescent="0.25">
      <c r="A216" s="26" t="s">
        <v>123</v>
      </c>
      <c r="B216" s="27">
        <v>1</v>
      </c>
      <c r="C216" s="27">
        <v>1</v>
      </c>
      <c r="D216" s="27">
        <v>84.393522683459722</v>
      </c>
      <c r="E216" s="29">
        <v>32339.4</v>
      </c>
      <c r="F216" s="29">
        <v>32833.300000000003</v>
      </c>
      <c r="G216" s="29">
        <v>32339.4</v>
      </c>
      <c r="H216" s="29">
        <v>493.90000000000146</v>
      </c>
    </row>
    <row r="217" spans="1:8" s="4" customFormat="1" ht="49.5" customHeight="1" x14ac:dyDescent="0.25">
      <c r="A217" s="26" t="s">
        <v>124</v>
      </c>
      <c r="B217" s="27">
        <v>1</v>
      </c>
      <c r="C217" s="27">
        <v>1</v>
      </c>
      <c r="D217" s="27">
        <v>109.84020905624811</v>
      </c>
      <c r="E217" s="29">
        <v>42967</v>
      </c>
      <c r="F217" s="29">
        <v>42733.333333333328</v>
      </c>
      <c r="G217" s="29">
        <v>42967</v>
      </c>
      <c r="H217" s="29">
        <v>-233.66666666667152</v>
      </c>
    </row>
    <row r="218" spans="1:8" s="4" customFormat="1" ht="49.5" customHeight="1" x14ac:dyDescent="0.25">
      <c r="A218" s="26" t="s">
        <v>185</v>
      </c>
      <c r="B218" s="27">
        <v>1</v>
      </c>
      <c r="C218" s="27">
        <v>1</v>
      </c>
      <c r="D218" s="27">
        <v>95.103457139185196</v>
      </c>
      <c r="E218" s="29">
        <v>43482.7</v>
      </c>
      <c r="F218" s="29">
        <v>37000</v>
      </c>
      <c r="G218" s="29">
        <v>43482.7</v>
      </c>
      <c r="H218" s="29">
        <v>-6482.6999999999971</v>
      </c>
    </row>
    <row r="219" spans="1:8" s="4" customFormat="1" ht="49.5" customHeight="1" x14ac:dyDescent="0.25">
      <c r="A219" s="26" t="s">
        <v>186</v>
      </c>
      <c r="B219" s="27">
        <v>1</v>
      </c>
      <c r="C219" s="27">
        <v>1</v>
      </c>
      <c r="D219" s="27">
        <v>79.509917319967442</v>
      </c>
      <c r="E219" s="29">
        <v>32254.86</v>
      </c>
      <c r="F219" s="29">
        <v>30933.333333333332</v>
      </c>
      <c r="G219" s="29">
        <v>32254.86</v>
      </c>
      <c r="H219" s="29">
        <v>-1321.5266666666685</v>
      </c>
    </row>
    <row r="220" spans="1:8" s="4" customFormat="1" ht="49.5" customHeight="1" x14ac:dyDescent="0.25">
      <c r="A220" s="26" t="s">
        <v>125</v>
      </c>
      <c r="B220" s="27">
        <v>3</v>
      </c>
      <c r="C220" s="27">
        <v>2.9</v>
      </c>
      <c r="D220" s="27">
        <v>81.365306294288914</v>
      </c>
      <c r="E220" s="29">
        <v>33647.46</v>
      </c>
      <c r="F220" s="29">
        <v>31655.172413793101</v>
      </c>
      <c r="G220" s="29">
        <v>33647.46</v>
      </c>
      <c r="H220" s="29">
        <v>-1992.2875862068977</v>
      </c>
    </row>
    <row r="221" spans="1:8" s="4" customFormat="1" ht="49.5" customHeight="1" x14ac:dyDescent="0.25">
      <c r="A221" s="26" t="s">
        <v>161</v>
      </c>
      <c r="B221" s="27">
        <v>4</v>
      </c>
      <c r="C221" s="27">
        <v>4</v>
      </c>
      <c r="D221" s="27">
        <v>69.207042796555712</v>
      </c>
      <c r="E221" s="29">
        <v>30914.35</v>
      </c>
      <c r="F221" s="29">
        <v>26925</v>
      </c>
      <c r="G221" s="29">
        <v>30914.35</v>
      </c>
      <c r="H221" s="29">
        <v>-3989.3499999999985</v>
      </c>
    </row>
    <row r="222" spans="1:8" s="4" customFormat="1" ht="49.5" customHeight="1" x14ac:dyDescent="0.25">
      <c r="A222" s="26" t="s">
        <v>162</v>
      </c>
      <c r="B222" s="27">
        <v>0</v>
      </c>
      <c r="C222" s="27">
        <v>0.1</v>
      </c>
      <c r="D222" s="27">
        <v>371.84594953519252</v>
      </c>
      <c r="E222" s="29">
        <v>0</v>
      </c>
      <c r="F222" s="29">
        <v>144666.66666666666</v>
      </c>
      <c r="G222" s="29">
        <v>0</v>
      </c>
      <c r="H222" s="29">
        <v>144666.66666666666</v>
      </c>
    </row>
    <row r="223" spans="1:8" s="4" customFormat="1" ht="49.5" customHeight="1" x14ac:dyDescent="0.25">
      <c r="A223" s="26" t="s">
        <v>126</v>
      </c>
      <c r="B223" s="27">
        <v>2</v>
      </c>
      <c r="C223" s="27">
        <v>2</v>
      </c>
      <c r="D223" s="27">
        <v>87.949278156192449</v>
      </c>
      <c r="E223" s="29">
        <v>35104.400000000001</v>
      </c>
      <c r="F223" s="29">
        <v>34216.666666666672</v>
      </c>
      <c r="G223" s="29">
        <v>35104.400000000001</v>
      </c>
      <c r="H223" s="29">
        <v>-887.73333333332994</v>
      </c>
    </row>
    <row r="224" spans="1:8" s="4" customFormat="1" ht="49.5" customHeight="1" x14ac:dyDescent="0.25">
      <c r="A224" s="26" t="s">
        <v>163</v>
      </c>
      <c r="B224" s="27">
        <v>1.5</v>
      </c>
      <c r="C224" s="27">
        <v>2.5</v>
      </c>
      <c r="D224" s="27">
        <v>95.960245041340016</v>
      </c>
      <c r="E224" s="29">
        <v>39999.519999999997</v>
      </c>
      <c r="F224" s="29">
        <v>37333.333333333336</v>
      </c>
      <c r="G224" s="29">
        <v>39999.519999999997</v>
      </c>
      <c r="H224" s="29">
        <v>-2666.186666666661</v>
      </c>
    </row>
    <row r="225" spans="1:8" s="4" customFormat="1" ht="49.5" customHeight="1" x14ac:dyDescent="0.25">
      <c r="A225" s="26" t="s">
        <v>164</v>
      </c>
      <c r="B225" s="27">
        <v>0.6</v>
      </c>
      <c r="C225" s="27">
        <v>1.5</v>
      </c>
      <c r="D225" s="27">
        <v>83.850976024218554</v>
      </c>
      <c r="E225" s="29">
        <v>32330.95</v>
      </c>
      <c r="F225" s="29">
        <v>32622.222222222226</v>
      </c>
      <c r="G225" s="29">
        <v>32330.95</v>
      </c>
      <c r="H225" s="29">
        <v>291.27222222222554</v>
      </c>
    </row>
    <row r="226" spans="1:8" s="4" customFormat="1" ht="49.5" customHeight="1" x14ac:dyDescent="0.25">
      <c r="A226" s="26" t="s">
        <v>165</v>
      </c>
      <c r="B226" s="27">
        <v>0.8</v>
      </c>
      <c r="C226" s="27">
        <v>0.8</v>
      </c>
      <c r="D226" s="27">
        <v>107.41978323266075</v>
      </c>
      <c r="E226" s="29">
        <v>36598.480000000003</v>
      </c>
      <c r="F226" s="29">
        <v>41791.666666666664</v>
      </c>
      <c r="G226" s="29">
        <v>36598.480000000003</v>
      </c>
      <c r="H226" s="29">
        <v>5193.186666666661</v>
      </c>
    </row>
    <row r="227" spans="1:8" s="4" customFormat="1" ht="49.5" customHeight="1" x14ac:dyDescent="0.25">
      <c r="A227" s="26" t="s">
        <v>127</v>
      </c>
      <c r="B227" s="27">
        <v>0.8</v>
      </c>
      <c r="C227" s="27">
        <v>1</v>
      </c>
      <c r="D227" s="27">
        <v>81.137814334061602</v>
      </c>
      <c r="E227" s="29">
        <v>31282.560000000001</v>
      </c>
      <c r="F227" s="29">
        <v>31566.666666666668</v>
      </c>
      <c r="G227" s="29">
        <v>31282.560000000001</v>
      </c>
      <c r="H227" s="29">
        <v>284.10666666666657</v>
      </c>
    </row>
    <row r="228" spans="1:8" s="4" customFormat="1" ht="49.5" customHeight="1" x14ac:dyDescent="0.25">
      <c r="A228" s="26" t="s">
        <v>128</v>
      </c>
      <c r="B228" s="27">
        <v>2.5</v>
      </c>
      <c r="C228" s="27">
        <v>2.8</v>
      </c>
      <c r="D228" s="27">
        <v>89.687333614849365</v>
      </c>
      <c r="E228" s="29">
        <v>35397.199999999997</v>
      </c>
      <c r="F228" s="29">
        <v>34892.857142857145</v>
      </c>
      <c r="G228" s="29">
        <v>35397.199999999997</v>
      </c>
      <c r="H228" s="29">
        <v>-504.34285714285215</v>
      </c>
    </row>
    <row r="229" spans="1:8" s="4" customFormat="1" ht="49.5" customHeight="1" x14ac:dyDescent="0.25">
      <c r="A229" s="26" t="s">
        <v>129</v>
      </c>
      <c r="B229" s="27">
        <v>3</v>
      </c>
      <c r="C229" s="27">
        <v>3</v>
      </c>
      <c r="D229" s="27">
        <v>87.021091262191376</v>
      </c>
      <c r="E229" s="29">
        <v>33562.21</v>
      </c>
      <c r="F229" s="29">
        <v>33855.555555555555</v>
      </c>
      <c r="G229" s="29">
        <v>33562.21</v>
      </c>
      <c r="H229" s="29">
        <v>293.34555555555562</v>
      </c>
    </row>
    <row r="230" spans="1:8" s="4" customFormat="1" ht="25.5" customHeight="1" x14ac:dyDescent="0.25">
      <c r="A230" s="26" t="s">
        <v>187</v>
      </c>
      <c r="B230" s="27">
        <v>1.8</v>
      </c>
      <c r="C230" s="27">
        <v>1.8</v>
      </c>
      <c r="D230" s="27">
        <v>66.448661744896157</v>
      </c>
      <c r="E230" s="29">
        <v>28138.89</v>
      </c>
      <c r="F230" s="29">
        <v>25851.85185185185</v>
      </c>
      <c r="G230" s="29">
        <v>28138.89</v>
      </c>
      <c r="H230" s="29">
        <v>-2287.038148148149</v>
      </c>
    </row>
    <row r="231" spans="1:8" s="4" customFormat="1" ht="25.5" customHeight="1" x14ac:dyDescent="0.25">
      <c r="A231" s="26" t="s">
        <v>188</v>
      </c>
      <c r="B231" s="27">
        <v>1</v>
      </c>
      <c r="C231" s="27">
        <v>1</v>
      </c>
      <c r="D231" s="27">
        <v>84.822002313327332</v>
      </c>
      <c r="E231" s="29">
        <v>33000</v>
      </c>
      <c r="F231" s="29">
        <v>33000</v>
      </c>
      <c r="G231" s="29">
        <v>33000</v>
      </c>
      <c r="H231" s="29">
        <v>0</v>
      </c>
    </row>
    <row r="232" spans="1:8" s="4" customFormat="1" ht="25.5" customHeight="1" x14ac:dyDescent="0.25">
      <c r="A232" s="26" t="s">
        <v>166</v>
      </c>
      <c r="B232" s="27">
        <v>3</v>
      </c>
      <c r="C232" s="27">
        <v>3</v>
      </c>
      <c r="D232" s="27">
        <v>85.421753844835706</v>
      </c>
      <c r="E232" s="29">
        <v>32433.33</v>
      </c>
      <c r="F232" s="29">
        <v>33233.333333333336</v>
      </c>
      <c r="G232" s="29">
        <v>32433.33</v>
      </c>
      <c r="H232" s="29">
        <v>800.00333333333401</v>
      </c>
    </row>
    <row r="233" spans="1:8" s="4" customFormat="1" ht="20.45" customHeight="1" x14ac:dyDescent="0.25">
      <c r="A233" s="20" t="s">
        <v>21</v>
      </c>
      <c r="B233" s="24">
        <f>SUM(B215:B232)</f>
        <v>33.800000000000004</v>
      </c>
      <c r="C233" s="24">
        <f>SUM(C215:C232)</f>
        <v>37.6</v>
      </c>
      <c r="D233" s="24">
        <v>83.397839891862418</v>
      </c>
      <c r="E233" s="40">
        <v>34304.523195266265</v>
      </c>
      <c r="F233" s="40">
        <v>32445.929609929077</v>
      </c>
      <c r="G233" s="25">
        <v>34304.523195266265</v>
      </c>
      <c r="H233" s="25">
        <v>-1858.5935853371884</v>
      </c>
    </row>
    <row r="234" spans="1:8" s="5" customFormat="1" ht="24.95" customHeight="1" x14ac:dyDescent="0.25">
      <c r="A234" s="20" t="s">
        <v>130</v>
      </c>
      <c r="B234" s="24"/>
      <c r="C234" s="24"/>
      <c r="D234" s="24"/>
      <c r="E234" s="25"/>
      <c r="F234" s="25"/>
      <c r="G234" s="25"/>
      <c r="H234" s="25"/>
    </row>
    <row r="235" spans="1:8" s="5" customFormat="1" ht="34.5" customHeight="1" x14ac:dyDescent="0.25">
      <c r="A235" s="26" t="s">
        <v>136</v>
      </c>
      <c r="B235" s="27">
        <v>1.8</v>
      </c>
      <c r="C235" s="27">
        <v>1.8</v>
      </c>
      <c r="D235" s="27">
        <v>122.09227605706208</v>
      </c>
      <c r="E235" s="29">
        <v>47501.4</v>
      </c>
      <c r="F235" s="29">
        <v>47500</v>
      </c>
      <c r="G235" s="29">
        <v>48470.8</v>
      </c>
      <c r="H235" s="29">
        <v>3.1583333333328483</v>
      </c>
    </row>
    <row r="236" spans="1:8" s="5" customFormat="1" ht="24.95" customHeight="1" x14ac:dyDescent="0.25">
      <c r="A236" s="20" t="s">
        <v>21</v>
      </c>
      <c r="B236" s="24">
        <f>SUM(B235)</f>
        <v>1.8</v>
      </c>
      <c r="C236" s="24">
        <f>SUM(C235)</f>
        <v>1.8</v>
      </c>
      <c r="D236" s="24">
        <v>122.09227605706208</v>
      </c>
      <c r="E236" s="25">
        <v>47501.4</v>
      </c>
      <c r="F236" s="25">
        <v>47500</v>
      </c>
      <c r="G236" s="25">
        <v>48470.8</v>
      </c>
      <c r="H236" s="25">
        <v>-1.4000000000014552</v>
      </c>
    </row>
    <row r="237" spans="1:8" s="4" customFormat="1" ht="24.95" customHeight="1" x14ac:dyDescent="0.25">
      <c r="A237" s="20" t="s">
        <v>23</v>
      </c>
      <c r="B237" s="27"/>
      <c r="C237" s="27"/>
      <c r="D237" s="27"/>
      <c r="E237" s="29"/>
      <c r="F237" s="29"/>
      <c r="G237" s="29"/>
      <c r="H237" s="29"/>
    </row>
    <row r="238" spans="1:8" s="4" customFormat="1" ht="24.95" customHeight="1" x14ac:dyDescent="0.25">
      <c r="A238" s="26" t="s">
        <v>137</v>
      </c>
      <c r="B238" s="27">
        <v>1</v>
      </c>
      <c r="C238" s="27">
        <v>0</v>
      </c>
      <c r="D238" s="27">
        <v>0</v>
      </c>
      <c r="E238" s="29">
        <v>39658.9</v>
      </c>
      <c r="F238" s="29">
        <v>0</v>
      </c>
      <c r="G238" s="29">
        <v>40268.5</v>
      </c>
      <c r="H238" s="29">
        <v>-674.75</v>
      </c>
    </row>
    <row r="239" spans="1:8" s="4" customFormat="1" ht="24.95" customHeight="1" x14ac:dyDescent="0.25">
      <c r="A239" s="26" t="s">
        <v>138</v>
      </c>
      <c r="B239" s="27">
        <v>0.5</v>
      </c>
      <c r="C239" s="27">
        <v>0.3</v>
      </c>
      <c r="D239" s="27">
        <v>77.682097416784472</v>
      </c>
      <c r="E239" s="29">
        <v>40268.5</v>
      </c>
      <c r="F239" s="29">
        <v>30222.22</v>
      </c>
      <c r="G239" s="29">
        <v>40268.5</v>
      </c>
      <c r="H239" s="29">
        <v>-560.16999999999825</v>
      </c>
    </row>
    <row r="240" spans="1:8" s="4" customFormat="1" ht="33.75" customHeight="1" x14ac:dyDescent="0.25">
      <c r="A240" s="26" t="s">
        <v>131</v>
      </c>
      <c r="B240" s="27">
        <v>1</v>
      </c>
      <c r="C240" s="27">
        <v>1</v>
      </c>
      <c r="D240" s="27">
        <v>114.38118493766869</v>
      </c>
      <c r="E240" s="29">
        <v>40688.199999999997</v>
      </c>
      <c r="F240" s="29">
        <v>44500</v>
      </c>
      <c r="G240" s="29">
        <v>40268.5</v>
      </c>
      <c r="H240" s="29">
        <v>-1.8300000000017462</v>
      </c>
    </row>
    <row r="241" spans="1:8" s="4" customFormat="1" ht="35.25" customHeight="1" x14ac:dyDescent="0.25">
      <c r="A241" s="26" t="s">
        <v>139</v>
      </c>
      <c r="B241" s="27">
        <v>1</v>
      </c>
      <c r="C241" s="27">
        <v>1</v>
      </c>
      <c r="D241" s="27">
        <v>103.49998714818148</v>
      </c>
      <c r="E241" s="29">
        <v>40268.5</v>
      </c>
      <c r="F241" s="29">
        <v>40266.67</v>
      </c>
      <c r="G241" s="29">
        <v>40268.5</v>
      </c>
      <c r="H241" s="29">
        <v>-1185.1699999999983</v>
      </c>
    </row>
    <row r="242" spans="1:8" s="4" customFormat="1" ht="35.25" customHeight="1" x14ac:dyDescent="0.25">
      <c r="A242" s="26" t="s">
        <v>140</v>
      </c>
      <c r="B242" s="27">
        <v>0.5</v>
      </c>
      <c r="C242" s="27">
        <v>0.5</v>
      </c>
      <c r="D242" s="27">
        <v>73.512402004883697</v>
      </c>
      <c r="E242" s="29">
        <v>40268.5</v>
      </c>
      <c r="F242" s="29">
        <v>28600</v>
      </c>
      <c r="G242" s="29">
        <v>40268.5</v>
      </c>
      <c r="H242" s="29">
        <v>-5324.0599999999977</v>
      </c>
    </row>
    <row r="243" spans="1:8" s="5" customFormat="1" ht="24.95" customHeight="1" x14ac:dyDescent="0.25">
      <c r="A243" s="20" t="s">
        <v>21</v>
      </c>
      <c r="B243" s="24">
        <f>SUM(B238:B242)</f>
        <v>4</v>
      </c>
      <c r="C243" s="24">
        <f>SUM(C238:C242)</f>
        <v>2.8</v>
      </c>
      <c r="D243" s="24">
        <v>99.265000826188341</v>
      </c>
      <c r="E243" s="25">
        <v>40221.025000000001</v>
      </c>
      <c r="F243" s="25">
        <v>38619.048571428575</v>
      </c>
      <c r="G243" s="25">
        <v>40268.5</v>
      </c>
      <c r="H243" s="25">
        <v>-1601.9764285714264</v>
      </c>
    </row>
    <row r="244" spans="1:8" ht="67.5" customHeight="1" x14ac:dyDescent="0.25">
      <c r="A244" s="20" t="s">
        <v>142</v>
      </c>
      <c r="B244" s="41">
        <f>B199+B203+B208+B211+B214+B233+B236+B243</f>
        <v>42.1</v>
      </c>
      <c r="C244" s="41">
        <f>C199+C203+C208+C211+C214+C233+C236+C243</f>
        <v>47.699999999999996</v>
      </c>
      <c r="D244" s="41">
        <v>83.816135435714813</v>
      </c>
      <c r="E244" s="40">
        <v>35141.589168646075</v>
      </c>
      <c r="F244" s="25">
        <v>32608.667491264849</v>
      </c>
      <c r="G244" s="25">
        <v>35174.107458432292</v>
      </c>
      <c r="H244" s="25">
        <v>-2565.4399671674437</v>
      </c>
    </row>
    <row r="245" spans="1:8" ht="24.95" customHeight="1" x14ac:dyDescent="0.25">
      <c r="A245" s="56" t="s">
        <v>153</v>
      </c>
      <c r="B245" s="57"/>
      <c r="C245" s="57"/>
      <c r="D245" s="57"/>
      <c r="E245" s="57"/>
      <c r="F245" s="57"/>
      <c r="G245" s="57"/>
      <c r="H245" s="58"/>
    </row>
    <row r="246" spans="1:8" s="1" customFormat="1" ht="24.95" customHeight="1" x14ac:dyDescent="0.25">
      <c r="A246" s="20" t="s">
        <v>51</v>
      </c>
      <c r="B246" s="24">
        <f>B247</f>
        <v>2</v>
      </c>
      <c r="C246" s="24">
        <f>C247</f>
        <v>1.7</v>
      </c>
      <c r="D246" s="24">
        <v>106.29199331705439</v>
      </c>
      <c r="E246" s="25">
        <v>42180</v>
      </c>
      <c r="F246" s="25">
        <v>41352.900000000009</v>
      </c>
      <c r="G246" s="25">
        <v>42180</v>
      </c>
      <c r="H246" s="25">
        <v>-827.09999999999854</v>
      </c>
    </row>
    <row r="247" spans="1:8" ht="41.25" customHeight="1" x14ac:dyDescent="0.25">
      <c r="A247" s="26" t="s">
        <v>180</v>
      </c>
      <c r="B247" s="27">
        <v>2</v>
      </c>
      <c r="C247" s="27">
        <v>1.7</v>
      </c>
      <c r="D247" s="27">
        <v>106.29199331705436</v>
      </c>
      <c r="E247" s="29">
        <v>42180</v>
      </c>
      <c r="F247" s="29">
        <v>41352.9</v>
      </c>
      <c r="G247" s="29">
        <v>42180</v>
      </c>
      <c r="H247" s="29">
        <v>-827.09999999999854</v>
      </c>
    </row>
    <row r="248" spans="1:8" s="1" customFormat="1" ht="30" customHeight="1" x14ac:dyDescent="0.25">
      <c r="A248" s="20" t="s">
        <v>154</v>
      </c>
      <c r="B248" s="24">
        <f>B249+B250+B251+B252+B253</f>
        <v>18.5</v>
      </c>
      <c r="C248" s="24">
        <f>C249+C250+C251+C253+C252</f>
        <v>18.5</v>
      </c>
      <c r="D248" s="24">
        <v>95.682367883884396</v>
      </c>
      <c r="E248" s="25">
        <v>37225</v>
      </c>
      <c r="F248" s="25">
        <v>37225.225225225222</v>
      </c>
      <c r="G248" s="25">
        <v>37225</v>
      </c>
      <c r="H248" s="25">
        <v>0.22522522522194777</v>
      </c>
    </row>
    <row r="249" spans="1:8" s="1" customFormat="1" ht="24.95" customHeight="1" x14ac:dyDescent="0.25">
      <c r="A249" s="26" t="s">
        <v>169</v>
      </c>
      <c r="B249" s="27">
        <v>7</v>
      </c>
      <c r="C249" s="27">
        <v>7</v>
      </c>
      <c r="D249" s="27">
        <v>95.678729016346296</v>
      </c>
      <c r="E249" s="29">
        <v>37225</v>
      </c>
      <c r="F249" s="29">
        <v>37223.809523809527</v>
      </c>
      <c r="G249" s="29">
        <v>37225</v>
      </c>
      <c r="H249" s="29">
        <v>-1.1904761904734187</v>
      </c>
    </row>
    <row r="250" spans="1:8" ht="24.95" customHeight="1" x14ac:dyDescent="0.25">
      <c r="A250" s="26" t="s">
        <v>170</v>
      </c>
      <c r="B250" s="27">
        <v>4.5</v>
      </c>
      <c r="C250" s="27">
        <v>4.5</v>
      </c>
      <c r="D250" s="27">
        <v>95.674649073955067</v>
      </c>
      <c r="E250" s="30">
        <v>37225</v>
      </c>
      <c r="F250" s="30">
        <v>37222.222222222219</v>
      </c>
      <c r="G250" s="29">
        <v>37225</v>
      </c>
      <c r="H250" s="29">
        <v>-2.7777777777810115</v>
      </c>
    </row>
    <row r="251" spans="1:8" ht="24.95" customHeight="1" x14ac:dyDescent="0.25">
      <c r="A251" s="26" t="s">
        <v>171</v>
      </c>
      <c r="B251" s="27">
        <v>3</v>
      </c>
      <c r="C251" s="27">
        <v>3</v>
      </c>
      <c r="D251" s="27">
        <v>95.674649073955067</v>
      </c>
      <c r="E251" s="30">
        <v>37225</v>
      </c>
      <c r="F251" s="30">
        <v>37222.222222222219</v>
      </c>
      <c r="G251" s="29">
        <v>37225</v>
      </c>
      <c r="H251" s="29">
        <v>-2.7777777777810115</v>
      </c>
    </row>
    <row r="252" spans="1:8" ht="24.95" customHeight="1" x14ac:dyDescent="0.25">
      <c r="A252" s="26" t="s">
        <v>172</v>
      </c>
      <c r="B252" s="27">
        <v>2</v>
      </c>
      <c r="C252" s="27">
        <v>2</v>
      </c>
      <c r="D252" s="27">
        <v>95.70320867069357</v>
      </c>
      <c r="E252" s="30">
        <v>37225</v>
      </c>
      <c r="F252" s="30">
        <v>37233.333333333336</v>
      </c>
      <c r="G252" s="29">
        <v>37225</v>
      </c>
      <c r="H252" s="29">
        <v>8.3333333333357587</v>
      </c>
    </row>
    <row r="253" spans="1:8" ht="24.95" customHeight="1" x14ac:dyDescent="0.25">
      <c r="A253" s="26" t="s">
        <v>173</v>
      </c>
      <c r="B253" s="27">
        <v>2</v>
      </c>
      <c r="C253" s="27">
        <v>2</v>
      </c>
      <c r="D253" s="27">
        <v>95.70320867069357</v>
      </c>
      <c r="E253" s="30">
        <v>37225</v>
      </c>
      <c r="F253" s="30">
        <v>37233.333333333336</v>
      </c>
      <c r="G253" s="29">
        <v>37225</v>
      </c>
      <c r="H253" s="29">
        <v>8.3333333333357587</v>
      </c>
    </row>
    <row r="254" spans="1:8" s="1" customFormat="1" ht="24.95" customHeight="1" x14ac:dyDescent="0.25">
      <c r="A254" s="20" t="s">
        <v>155</v>
      </c>
      <c r="B254" s="24">
        <f>B255+B256+B257+B258+B259</f>
        <v>17.5</v>
      </c>
      <c r="C254" s="24">
        <f>C255+C256+C257+C258+C259</f>
        <v>17.5</v>
      </c>
      <c r="D254" s="24">
        <v>93.056958035752544</v>
      </c>
      <c r="E254" s="23">
        <v>32111.7</v>
      </c>
      <c r="F254" s="23">
        <v>36203.809523809527</v>
      </c>
      <c r="G254" s="23">
        <v>32111.7</v>
      </c>
      <c r="H254" s="25">
        <v>4092.1095238095259</v>
      </c>
    </row>
    <row r="255" spans="1:8" s="1" customFormat="1" ht="24.95" customHeight="1" x14ac:dyDescent="0.25">
      <c r="A255" s="26" t="s">
        <v>179</v>
      </c>
      <c r="B255" s="27">
        <v>2</v>
      </c>
      <c r="C255" s="27">
        <v>3</v>
      </c>
      <c r="D255" s="27">
        <v>85.193277070927763</v>
      </c>
      <c r="E255" s="30">
        <v>32111.7</v>
      </c>
      <c r="F255" s="30">
        <v>33144.444444444445</v>
      </c>
      <c r="G255" s="30">
        <v>32655.7</v>
      </c>
      <c r="H255" s="29">
        <v>1032.7444444444445</v>
      </c>
    </row>
    <row r="256" spans="1:8" ht="24.95" customHeight="1" x14ac:dyDescent="0.25">
      <c r="A256" s="26" t="s">
        <v>181</v>
      </c>
      <c r="B256" s="27">
        <v>1</v>
      </c>
      <c r="C256" s="27">
        <v>1</v>
      </c>
      <c r="D256" s="27">
        <v>82.68003255794028</v>
      </c>
      <c r="E256" s="30">
        <v>32111.7</v>
      </c>
      <c r="F256" s="30">
        <v>32166.666666666664</v>
      </c>
      <c r="G256" s="30">
        <v>32655.7</v>
      </c>
      <c r="H256" s="29">
        <v>54.966666666663514</v>
      </c>
    </row>
    <row r="257" spans="1:8" ht="24.95" customHeight="1" x14ac:dyDescent="0.25">
      <c r="A257" s="26" t="s">
        <v>159</v>
      </c>
      <c r="B257" s="27">
        <v>2</v>
      </c>
      <c r="C257" s="27">
        <v>1</v>
      </c>
      <c r="D257" s="27">
        <v>90.733838838195624</v>
      </c>
      <c r="E257" s="30">
        <v>32111.7</v>
      </c>
      <c r="F257" s="30">
        <v>35300.000000000007</v>
      </c>
      <c r="G257" s="30">
        <v>32655.7</v>
      </c>
      <c r="H257" s="29">
        <v>3188.3000000000065</v>
      </c>
    </row>
    <row r="258" spans="1:8" ht="24.95" customHeight="1" x14ac:dyDescent="0.25">
      <c r="A258" s="26" t="s">
        <v>156</v>
      </c>
      <c r="B258" s="27">
        <v>2</v>
      </c>
      <c r="C258" s="27">
        <v>2</v>
      </c>
      <c r="D258" s="27">
        <v>89.577175170286594</v>
      </c>
      <c r="E258" s="30">
        <v>32111.7</v>
      </c>
      <c r="F258" s="30">
        <v>34850</v>
      </c>
      <c r="G258" s="30">
        <v>32655.7</v>
      </c>
      <c r="H258" s="29">
        <v>2738.2999999999993</v>
      </c>
    </row>
    <row r="259" spans="1:8" ht="38.25" customHeight="1" x14ac:dyDescent="0.25">
      <c r="A259" s="26" t="s">
        <v>177</v>
      </c>
      <c r="B259" s="27">
        <v>10.5</v>
      </c>
      <c r="C259" s="27">
        <v>10.5</v>
      </c>
      <c r="D259" s="27">
        <v>97.176067873921625</v>
      </c>
      <c r="E259" s="30">
        <v>32111.7</v>
      </c>
      <c r="F259" s="30">
        <v>37806.349206349209</v>
      </c>
      <c r="G259" s="30">
        <v>32655.7</v>
      </c>
      <c r="H259" s="29">
        <v>5694.6492063492078</v>
      </c>
    </row>
    <row r="260" spans="1:8" ht="65.25" customHeight="1" x14ac:dyDescent="0.25">
      <c r="A260" s="20" t="s">
        <v>143</v>
      </c>
      <c r="B260" s="33">
        <f>B246+B248+B254</f>
        <v>38</v>
      </c>
      <c r="C260" s="33">
        <f>C246+C248+C254</f>
        <v>37.700000000000003</v>
      </c>
      <c r="D260" s="24">
        <v>94.942094432799024</v>
      </c>
      <c r="E260" s="23">
        <v>35130.980263157893</v>
      </c>
      <c r="F260" s="23">
        <v>36937.221839080463</v>
      </c>
      <c r="G260" s="23">
        <v>35130.980263157893</v>
      </c>
      <c r="H260" s="25">
        <v>1806.2415759225696</v>
      </c>
    </row>
    <row r="261" spans="1:8" ht="24.95" customHeight="1" x14ac:dyDescent="0.25">
      <c r="A261" s="56" t="s">
        <v>24</v>
      </c>
      <c r="B261" s="57"/>
      <c r="C261" s="57"/>
      <c r="D261" s="57"/>
      <c r="E261" s="57"/>
      <c r="F261" s="57"/>
      <c r="G261" s="57"/>
      <c r="H261" s="58"/>
    </row>
    <row r="262" spans="1:8" ht="24.95" customHeight="1" x14ac:dyDescent="0.25">
      <c r="A262" s="26" t="s">
        <v>192</v>
      </c>
      <c r="B262" s="42">
        <v>25.2</v>
      </c>
      <c r="C262" s="42">
        <v>24.9</v>
      </c>
      <c r="D262" s="27">
        <v>91.493937021271918</v>
      </c>
      <c r="E262" s="43">
        <v>35596</v>
      </c>
      <c r="F262" s="43">
        <v>35595.71619812584</v>
      </c>
      <c r="G262" s="44">
        <v>35596</v>
      </c>
      <c r="H262" s="36">
        <v>-0.28380187416041736</v>
      </c>
    </row>
    <row r="263" spans="1:8" ht="24.95" customHeight="1" x14ac:dyDescent="0.25">
      <c r="A263" s="26" t="s">
        <v>193</v>
      </c>
      <c r="B263" s="42">
        <v>12</v>
      </c>
      <c r="C263" s="42">
        <v>12</v>
      </c>
      <c r="D263" s="27">
        <v>91.497808050950312</v>
      </c>
      <c r="E263" s="43">
        <v>35596</v>
      </c>
      <c r="F263" s="43">
        <v>35597.222222222219</v>
      </c>
      <c r="G263" s="44">
        <v>35596</v>
      </c>
      <c r="H263" s="36">
        <v>1.2222222222189885</v>
      </c>
    </row>
    <row r="264" spans="1:8" ht="24.95" customHeight="1" x14ac:dyDescent="0.25">
      <c r="A264" s="26" t="s">
        <v>194</v>
      </c>
      <c r="B264" s="42">
        <v>1</v>
      </c>
      <c r="C264" s="42">
        <v>1</v>
      </c>
      <c r="D264" s="27">
        <v>106.61811249625153</v>
      </c>
      <c r="E264" s="43">
        <v>41074</v>
      </c>
      <c r="F264" s="43">
        <v>41479.776666666658</v>
      </c>
      <c r="G264" s="44">
        <v>41074</v>
      </c>
      <c r="H264" s="36">
        <v>405.77666666665755</v>
      </c>
    </row>
    <row r="265" spans="1:8" ht="24.95" customHeight="1" x14ac:dyDescent="0.25">
      <c r="A265" s="26" t="s">
        <v>195</v>
      </c>
      <c r="B265" s="42">
        <v>27</v>
      </c>
      <c r="C265" s="42">
        <v>27</v>
      </c>
      <c r="D265" s="27">
        <v>91.495428084555428</v>
      </c>
      <c r="E265" s="43">
        <v>35596</v>
      </c>
      <c r="F265" s="43">
        <v>35596.296296296292</v>
      </c>
      <c r="G265" s="44">
        <v>35596</v>
      </c>
      <c r="H265" s="36">
        <v>0.29629629629198462</v>
      </c>
    </row>
    <row r="266" spans="1:8" ht="24.95" customHeight="1" x14ac:dyDescent="0.25">
      <c r="A266" s="26" t="s">
        <v>196</v>
      </c>
      <c r="B266" s="42">
        <v>10.4</v>
      </c>
      <c r="C266" s="42">
        <v>11</v>
      </c>
      <c r="D266" s="27">
        <v>107.03617592192325</v>
      </c>
      <c r="E266" s="43">
        <v>41072</v>
      </c>
      <c r="F266" s="43">
        <v>41642.42424242424</v>
      </c>
      <c r="G266" s="44">
        <v>41072</v>
      </c>
      <c r="H266" s="36">
        <v>570.42424242424022</v>
      </c>
    </row>
    <row r="267" spans="1:8" ht="24.95" customHeight="1" x14ac:dyDescent="0.25">
      <c r="A267" s="26" t="s">
        <v>197</v>
      </c>
      <c r="B267" s="42">
        <v>1.5</v>
      </c>
      <c r="C267" s="42">
        <v>1.5</v>
      </c>
      <c r="D267" s="27">
        <v>154.83870967741936</v>
      </c>
      <c r="E267" s="43">
        <v>60240</v>
      </c>
      <c r="F267" s="43">
        <v>60240</v>
      </c>
      <c r="G267" s="44">
        <v>60240</v>
      </c>
      <c r="H267" s="36">
        <v>0</v>
      </c>
    </row>
    <row r="268" spans="1:8" ht="24.95" customHeight="1" x14ac:dyDescent="0.25">
      <c r="A268" s="26" t="s">
        <v>198</v>
      </c>
      <c r="B268" s="42">
        <v>7</v>
      </c>
      <c r="C268" s="42">
        <v>7</v>
      </c>
      <c r="D268" s="27">
        <v>140.75801249686353</v>
      </c>
      <c r="E268" s="43">
        <v>54763</v>
      </c>
      <c r="F268" s="43">
        <v>54761.904761904756</v>
      </c>
      <c r="G268" s="44">
        <v>54763</v>
      </c>
      <c r="H268" s="36">
        <v>-1.0952380952439853</v>
      </c>
    </row>
    <row r="269" spans="1:8" ht="24.95" customHeight="1" x14ac:dyDescent="0.25">
      <c r="A269" s="26" t="s">
        <v>199</v>
      </c>
      <c r="B269" s="42">
        <v>8</v>
      </c>
      <c r="C269" s="42">
        <v>9</v>
      </c>
      <c r="D269" s="27">
        <v>91.495428084555428</v>
      </c>
      <c r="E269" s="43">
        <v>35596</v>
      </c>
      <c r="F269" s="43">
        <v>35596.296296296292</v>
      </c>
      <c r="G269" s="44">
        <v>35596</v>
      </c>
      <c r="H269" s="36">
        <v>0.29629629629198462</v>
      </c>
    </row>
    <row r="270" spans="1:8" ht="24.95" customHeight="1" x14ac:dyDescent="0.25">
      <c r="A270" s="26" t="s">
        <v>200</v>
      </c>
      <c r="B270" s="42">
        <v>2</v>
      </c>
      <c r="C270" s="42">
        <v>2</v>
      </c>
      <c r="D270" s="27">
        <v>140.77025232403719</v>
      </c>
      <c r="E270" s="43">
        <v>54763</v>
      </c>
      <c r="F270" s="43">
        <v>54766.666666666672</v>
      </c>
      <c r="G270" s="44">
        <v>54763</v>
      </c>
      <c r="H270" s="36">
        <v>3.6666666666715173</v>
      </c>
    </row>
    <row r="271" spans="1:8" ht="24.95" customHeight="1" x14ac:dyDescent="0.25">
      <c r="A271" s="26" t="s">
        <v>201</v>
      </c>
      <c r="B271" s="42">
        <v>5</v>
      </c>
      <c r="C271" s="42">
        <v>6</v>
      </c>
      <c r="D271" s="27">
        <v>91.490668151765703</v>
      </c>
      <c r="E271" s="43">
        <v>35596</v>
      </c>
      <c r="F271" s="43">
        <v>35594.444444444445</v>
      </c>
      <c r="G271" s="44">
        <v>35596</v>
      </c>
      <c r="H271" s="36">
        <v>-1.5555555555547471</v>
      </c>
    </row>
    <row r="272" spans="1:8" ht="24.95" customHeight="1" x14ac:dyDescent="0.25">
      <c r="A272" s="26" t="s">
        <v>202</v>
      </c>
      <c r="B272" s="42">
        <v>5</v>
      </c>
      <c r="C272" s="42">
        <v>5</v>
      </c>
      <c r="D272" s="27">
        <v>126.68465921261192</v>
      </c>
      <c r="E272" s="43">
        <v>49287</v>
      </c>
      <c r="F272" s="43">
        <v>49286.666666666664</v>
      </c>
      <c r="G272" s="44">
        <v>49287</v>
      </c>
      <c r="H272" s="36">
        <v>-0.33333333333575865</v>
      </c>
    </row>
    <row r="273" spans="1:8" ht="24.95" customHeight="1" x14ac:dyDescent="0.25">
      <c r="A273" s="26" t="s">
        <v>203</v>
      </c>
      <c r="B273" s="42">
        <v>2</v>
      </c>
      <c r="C273" s="42">
        <v>2</v>
      </c>
      <c r="D273" s="27">
        <v>126.67609133359036</v>
      </c>
      <c r="E273" s="43">
        <v>49287</v>
      </c>
      <c r="F273" s="43">
        <v>49283.333333333328</v>
      </c>
      <c r="G273" s="44">
        <v>49287</v>
      </c>
      <c r="H273" s="36">
        <v>-3.6666666666715173</v>
      </c>
    </row>
    <row r="274" spans="1:8" ht="24.95" customHeight="1" x14ac:dyDescent="0.25">
      <c r="A274" s="26" t="s">
        <v>204</v>
      </c>
      <c r="B274" s="42">
        <v>4</v>
      </c>
      <c r="C274" s="42">
        <v>4</v>
      </c>
      <c r="D274" s="27">
        <v>91.504947950134934</v>
      </c>
      <c r="E274" s="43">
        <v>35596</v>
      </c>
      <c r="F274" s="43">
        <v>35600</v>
      </c>
      <c r="G274" s="44">
        <v>35596</v>
      </c>
      <c r="H274" s="36">
        <v>4</v>
      </c>
    </row>
    <row r="275" spans="1:8" ht="65.25" customHeight="1" x14ac:dyDescent="0.25">
      <c r="A275" s="20" t="s">
        <v>144</v>
      </c>
      <c r="B275" s="33">
        <f>SUM(B262:B274)</f>
        <v>110.10000000000001</v>
      </c>
      <c r="C275" s="33">
        <f>SUM(C262:C274)</f>
        <v>112.4</v>
      </c>
      <c r="D275" s="24">
        <v>100.13227867621086</v>
      </c>
      <c r="E275" s="45">
        <v>38936.003633060849</v>
      </c>
      <c r="F275" s="45">
        <v>38956.463018979834</v>
      </c>
      <c r="G275" s="45">
        <v>38936.003633060849</v>
      </c>
      <c r="H275" s="38">
        <v>20.459385918984481</v>
      </c>
    </row>
    <row r="276" spans="1:8" ht="24.95" customHeight="1" x14ac:dyDescent="0.25">
      <c r="A276" s="56" t="s">
        <v>25</v>
      </c>
      <c r="B276" s="57"/>
      <c r="C276" s="57"/>
      <c r="D276" s="57"/>
      <c r="E276" s="57"/>
      <c r="F276" s="57"/>
      <c r="G276" s="57"/>
      <c r="H276" s="58"/>
    </row>
    <row r="277" spans="1:8" ht="41.25" customHeight="1" x14ac:dyDescent="0.25">
      <c r="A277" s="26" t="s">
        <v>43</v>
      </c>
      <c r="B277" s="27">
        <v>2</v>
      </c>
      <c r="C277" s="31">
        <v>2</v>
      </c>
      <c r="D277" s="27">
        <v>90.733838838195624</v>
      </c>
      <c r="E277" s="30">
        <v>35300</v>
      </c>
      <c r="F277" s="30">
        <v>35300.000000000007</v>
      </c>
      <c r="G277" s="29">
        <v>35300</v>
      </c>
      <c r="H277" s="29">
        <v>0</v>
      </c>
    </row>
    <row r="278" spans="1:8" ht="41.25" customHeight="1" x14ac:dyDescent="0.25">
      <c r="A278" s="26" t="s">
        <v>27</v>
      </c>
      <c r="B278" s="27">
        <v>3</v>
      </c>
      <c r="C278" s="31">
        <v>4</v>
      </c>
      <c r="D278" s="27">
        <v>128.51818532322324</v>
      </c>
      <c r="E278" s="30">
        <v>50000</v>
      </c>
      <c r="F278" s="30">
        <v>50000</v>
      </c>
      <c r="G278" s="29">
        <v>50000</v>
      </c>
      <c r="H278" s="29">
        <v>0</v>
      </c>
    </row>
    <row r="279" spans="1:8" ht="41.25" customHeight="1" x14ac:dyDescent="0.25">
      <c r="A279" s="26" t="s">
        <v>44</v>
      </c>
      <c r="B279" s="27">
        <v>2</v>
      </c>
      <c r="C279" s="31">
        <v>2</v>
      </c>
      <c r="D279" s="27">
        <v>91.547787345242682</v>
      </c>
      <c r="E279" s="30">
        <v>35300</v>
      </c>
      <c r="F279" s="30">
        <v>35616.666666666664</v>
      </c>
      <c r="G279" s="29">
        <v>35300</v>
      </c>
      <c r="H279" s="29">
        <v>316.66666666666424</v>
      </c>
    </row>
    <row r="280" spans="1:8" ht="41.25" customHeight="1" x14ac:dyDescent="0.25">
      <c r="A280" s="26" t="s">
        <v>28</v>
      </c>
      <c r="B280" s="27">
        <v>3</v>
      </c>
      <c r="C280" s="31">
        <v>3</v>
      </c>
      <c r="D280" s="27">
        <v>90.733838838195595</v>
      </c>
      <c r="E280" s="30">
        <v>35300</v>
      </c>
      <c r="F280" s="30">
        <v>35300</v>
      </c>
      <c r="G280" s="29">
        <v>35300</v>
      </c>
      <c r="H280" s="29">
        <v>0</v>
      </c>
    </row>
    <row r="281" spans="1:8" ht="41.25" customHeight="1" x14ac:dyDescent="0.25">
      <c r="A281" s="26" t="s">
        <v>29</v>
      </c>
      <c r="B281" s="27">
        <v>2</v>
      </c>
      <c r="C281" s="31">
        <v>2</v>
      </c>
      <c r="D281" s="27">
        <v>90.733838838195624</v>
      </c>
      <c r="E281" s="30">
        <v>35300</v>
      </c>
      <c r="F281" s="30">
        <v>35300.000000000007</v>
      </c>
      <c r="G281" s="29">
        <v>35300</v>
      </c>
      <c r="H281" s="29">
        <v>0</v>
      </c>
    </row>
    <row r="282" spans="1:8" ht="41.25" customHeight="1" x14ac:dyDescent="0.25">
      <c r="A282" s="26" t="s">
        <v>45</v>
      </c>
      <c r="B282" s="27">
        <v>3</v>
      </c>
      <c r="C282" s="31">
        <v>2.7</v>
      </c>
      <c r="D282" s="27">
        <v>106.74942603143778</v>
      </c>
      <c r="E282" s="30">
        <v>41500</v>
      </c>
      <c r="F282" s="30">
        <v>41530.864197530864</v>
      </c>
      <c r="G282" s="29">
        <v>41500</v>
      </c>
      <c r="H282" s="29">
        <v>30.864197530863748</v>
      </c>
    </row>
    <row r="283" spans="1:8" ht="41.25" customHeight="1" x14ac:dyDescent="0.25">
      <c r="A283" s="26" t="s">
        <v>46</v>
      </c>
      <c r="B283" s="27">
        <v>1.8</v>
      </c>
      <c r="C283" s="31">
        <v>1.9</v>
      </c>
      <c r="D283" s="27">
        <v>90.72921218352397</v>
      </c>
      <c r="E283" s="30">
        <v>35300</v>
      </c>
      <c r="F283" s="30">
        <v>35298.199999999997</v>
      </c>
      <c r="G283" s="29">
        <v>35300</v>
      </c>
      <c r="H283" s="29">
        <v>-1.8000000000029104</v>
      </c>
    </row>
    <row r="284" spans="1:8" ht="41.25" customHeight="1" x14ac:dyDescent="0.25">
      <c r="A284" s="26" t="s">
        <v>47</v>
      </c>
      <c r="B284" s="27">
        <v>3</v>
      </c>
      <c r="C284" s="31">
        <v>3</v>
      </c>
      <c r="D284" s="27">
        <v>113.09600308443646</v>
      </c>
      <c r="E284" s="30">
        <v>44000</v>
      </c>
      <c r="F284" s="30">
        <v>44000</v>
      </c>
      <c r="G284" s="29">
        <v>44000</v>
      </c>
      <c r="H284" s="29">
        <v>0</v>
      </c>
    </row>
    <row r="285" spans="1:8" ht="41.25" customHeight="1" x14ac:dyDescent="0.25">
      <c r="A285" s="26" t="s">
        <v>48</v>
      </c>
      <c r="B285" s="27">
        <v>2</v>
      </c>
      <c r="C285" s="31">
        <v>2</v>
      </c>
      <c r="D285" s="27">
        <v>90.733838838195624</v>
      </c>
      <c r="E285" s="30">
        <v>35300</v>
      </c>
      <c r="F285" s="30">
        <v>35300.000000000007</v>
      </c>
      <c r="G285" s="29">
        <v>35300</v>
      </c>
      <c r="H285" s="29">
        <v>0</v>
      </c>
    </row>
    <row r="286" spans="1:8" ht="51" customHeight="1" x14ac:dyDescent="0.25">
      <c r="A286" s="26" t="s">
        <v>30</v>
      </c>
      <c r="B286" s="27">
        <v>10</v>
      </c>
      <c r="C286" s="31">
        <v>10</v>
      </c>
      <c r="D286" s="27">
        <v>90.733838838195624</v>
      </c>
      <c r="E286" s="30">
        <v>35300</v>
      </c>
      <c r="F286" s="30">
        <v>35300.000000000007</v>
      </c>
      <c r="G286" s="29">
        <v>35300</v>
      </c>
      <c r="H286" s="29">
        <v>0</v>
      </c>
    </row>
    <row r="287" spans="1:8" ht="41.25" customHeight="1" x14ac:dyDescent="0.25">
      <c r="A287" s="26" t="s">
        <v>31</v>
      </c>
      <c r="B287" s="27">
        <v>3</v>
      </c>
      <c r="C287" s="31">
        <v>3</v>
      </c>
      <c r="D287" s="27">
        <v>90.733838838195595</v>
      </c>
      <c r="E287" s="30">
        <v>35300</v>
      </c>
      <c r="F287" s="30">
        <v>35300</v>
      </c>
      <c r="G287" s="29">
        <v>35300</v>
      </c>
      <c r="H287" s="29">
        <v>0</v>
      </c>
    </row>
    <row r="288" spans="1:8" ht="41.25" customHeight="1" x14ac:dyDescent="0.25">
      <c r="A288" s="26" t="s">
        <v>49</v>
      </c>
      <c r="B288" s="27">
        <v>2</v>
      </c>
      <c r="C288" s="31">
        <v>2</v>
      </c>
      <c r="D288" s="27">
        <v>128.51818532322324</v>
      </c>
      <c r="E288" s="30">
        <v>50000</v>
      </c>
      <c r="F288" s="30">
        <v>50000</v>
      </c>
      <c r="G288" s="29">
        <v>50000</v>
      </c>
      <c r="H288" s="29">
        <v>0</v>
      </c>
    </row>
    <row r="289" spans="1:8" ht="41.25" customHeight="1" x14ac:dyDescent="0.25">
      <c r="A289" s="26" t="s">
        <v>205</v>
      </c>
      <c r="B289" s="27">
        <v>1.5</v>
      </c>
      <c r="C289" s="31">
        <v>1.5</v>
      </c>
      <c r="D289" s="27">
        <v>90.70527924145712</v>
      </c>
      <c r="E289" s="30">
        <v>35300</v>
      </c>
      <c r="F289" s="30">
        <v>35288.888888888891</v>
      </c>
      <c r="G289" s="29">
        <v>35300</v>
      </c>
      <c r="H289" s="29">
        <v>-11.111111111109494</v>
      </c>
    </row>
    <row r="290" spans="1:8" ht="41.25" customHeight="1" x14ac:dyDescent="0.25">
      <c r="A290" s="26" t="s">
        <v>206</v>
      </c>
      <c r="B290" s="27">
        <v>1</v>
      </c>
      <c r="C290" s="31">
        <v>1</v>
      </c>
      <c r="D290" s="27">
        <v>90.733838838195624</v>
      </c>
      <c r="E290" s="30">
        <v>35300</v>
      </c>
      <c r="F290" s="30">
        <v>35300.000000000007</v>
      </c>
      <c r="G290" s="29">
        <v>35300</v>
      </c>
      <c r="H290" s="29">
        <v>0</v>
      </c>
    </row>
    <row r="291" spans="1:8" ht="41.25" customHeight="1" x14ac:dyDescent="0.25">
      <c r="A291" s="26" t="s">
        <v>207</v>
      </c>
      <c r="B291" s="27">
        <v>1</v>
      </c>
      <c r="C291" s="31">
        <v>1</v>
      </c>
      <c r="D291" s="27">
        <v>126.03350040697423</v>
      </c>
      <c r="E291" s="30">
        <v>44000</v>
      </c>
      <c r="F291" s="30">
        <v>49033.333333333328</v>
      </c>
      <c r="G291" s="29">
        <v>44000</v>
      </c>
      <c r="H291" s="29">
        <v>5033.3333333333285</v>
      </c>
    </row>
    <row r="292" spans="1:8" ht="41.25" customHeight="1" x14ac:dyDescent="0.25">
      <c r="A292" s="26" t="s">
        <v>32</v>
      </c>
      <c r="B292" s="27">
        <v>4.5999999999999996</v>
      </c>
      <c r="C292" s="31">
        <v>4.5999999999999996</v>
      </c>
      <c r="D292" s="27">
        <v>113.09600308443646</v>
      </c>
      <c r="E292" s="30">
        <v>44000</v>
      </c>
      <c r="F292" s="30">
        <v>44000.000000000007</v>
      </c>
      <c r="G292" s="29">
        <v>44000</v>
      </c>
      <c r="H292" s="29">
        <v>0</v>
      </c>
    </row>
    <row r="293" spans="1:8" ht="41.25" customHeight="1" x14ac:dyDescent="0.25">
      <c r="A293" s="26" t="s">
        <v>33</v>
      </c>
      <c r="B293" s="27">
        <v>1</v>
      </c>
      <c r="C293" s="31">
        <v>1</v>
      </c>
      <c r="D293" s="27">
        <v>113.09600308443646</v>
      </c>
      <c r="E293" s="30">
        <v>44000</v>
      </c>
      <c r="F293" s="30">
        <v>44000</v>
      </c>
      <c r="G293" s="29">
        <v>44000</v>
      </c>
      <c r="H293" s="29">
        <v>0</v>
      </c>
    </row>
    <row r="294" spans="1:8" ht="41.25" customHeight="1" x14ac:dyDescent="0.25">
      <c r="A294" s="26" t="s">
        <v>34</v>
      </c>
      <c r="B294" s="27">
        <v>5</v>
      </c>
      <c r="C294" s="31">
        <v>5</v>
      </c>
      <c r="D294" s="27">
        <v>94.075311656599411</v>
      </c>
      <c r="E294" s="30">
        <v>36600</v>
      </c>
      <c r="F294" s="30">
        <v>36600</v>
      </c>
      <c r="G294" s="29">
        <v>36600</v>
      </c>
      <c r="H294" s="29">
        <v>0</v>
      </c>
    </row>
    <row r="295" spans="1:8" ht="41.25" customHeight="1" x14ac:dyDescent="0.25">
      <c r="A295" s="26" t="s">
        <v>35</v>
      </c>
      <c r="B295" s="27">
        <v>11</v>
      </c>
      <c r="C295" s="31">
        <v>11</v>
      </c>
      <c r="D295" s="27">
        <v>90.733838838195624</v>
      </c>
      <c r="E295" s="30">
        <v>35300</v>
      </c>
      <c r="F295" s="30">
        <v>35300.000000000007</v>
      </c>
      <c r="G295" s="29">
        <v>35300</v>
      </c>
      <c r="H295" s="29">
        <v>0</v>
      </c>
    </row>
    <row r="296" spans="1:8" ht="41.25" customHeight="1" x14ac:dyDescent="0.25">
      <c r="A296" s="26" t="s">
        <v>36</v>
      </c>
      <c r="B296" s="27">
        <v>17</v>
      </c>
      <c r="C296" s="31">
        <v>18</v>
      </c>
      <c r="D296" s="27">
        <v>106.67009381827528</v>
      </c>
      <c r="E296" s="30">
        <v>41500</v>
      </c>
      <c r="F296" s="30">
        <v>41500</v>
      </c>
      <c r="G296" s="29">
        <v>41500</v>
      </c>
      <c r="H296" s="29">
        <v>0</v>
      </c>
    </row>
    <row r="297" spans="1:8" ht="69.75" customHeight="1" x14ac:dyDescent="0.25">
      <c r="A297" s="20" t="s">
        <v>145</v>
      </c>
      <c r="B297" s="33">
        <f>B277+B278+B279+B280+B281+B282+B283+B284+B285+B286+B287+B288+B289+B290+B291+B292+B293+B294+B295+B296</f>
        <v>78.900000000000006</v>
      </c>
      <c r="C297" s="33">
        <f>C277+C278+C279+C280+C281+C282+C283+C284+C285+C286+C287+C288+C289+C290+C291+C292+C293+C294+C295+C296</f>
        <v>80.699999999999989</v>
      </c>
      <c r="D297" s="24">
        <v>100.68053845562972</v>
      </c>
      <c r="E297" s="51">
        <v>38944.106463878321</v>
      </c>
      <c r="F297" s="51">
        <v>39169.763486162745</v>
      </c>
      <c r="G297" s="51">
        <v>38944.106463878321</v>
      </c>
      <c r="H297" s="25">
        <v>225.65702228442387</v>
      </c>
    </row>
    <row r="298" spans="1:8" ht="65.25" customHeight="1" x14ac:dyDescent="0.25">
      <c r="A298" s="20" t="s">
        <v>150</v>
      </c>
      <c r="B298" s="21">
        <f>B195+B244+B260+B275+B297</f>
        <v>7796.0000000000018</v>
      </c>
      <c r="C298" s="21">
        <f>C195+C244+C260+C275+C297</f>
        <v>7807.6999999999989</v>
      </c>
      <c r="D298" s="24">
        <v>102.52201540535854</v>
      </c>
      <c r="E298" s="23">
        <v>38921.181766803486</v>
      </c>
      <c r="F298" s="23">
        <v>39886.190093454745</v>
      </c>
      <c r="G298" s="23">
        <v>38921.181766803486</v>
      </c>
      <c r="H298" s="25">
        <v>965.00832665125927</v>
      </c>
    </row>
    <row r="299" spans="1:8" ht="24.95" customHeight="1" x14ac:dyDescent="0.25">
      <c r="A299" s="76" t="s">
        <v>50</v>
      </c>
      <c r="B299" s="77"/>
      <c r="C299" s="77"/>
      <c r="D299" s="77"/>
      <c r="E299" s="77"/>
      <c r="F299" s="77"/>
      <c r="G299" s="77"/>
      <c r="H299" s="82"/>
    </row>
    <row r="300" spans="1:8" ht="24.95" customHeight="1" x14ac:dyDescent="0.25">
      <c r="A300" s="83" t="s">
        <v>5</v>
      </c>
      <c r="B300" s="84"/>
      <c r="C300" s="84"/>
      <c r="D300" s="84"/>
      <c r="E300" s="84"/>
      <c r="F300" s="84"/>
      <c r="G300" s="84"/>
      <c r="H300" s="85"/>
    </row>
    <row r="301" spans="1:8" ht="24.95" customHeight="1" x14ac:dyDescent="0.25">
      <c r="A301" s="15" t="s">
        <v>6</v>
      </c>
      <c r="B301" s="27">
        <v>24.5</v>
      </c>
      <c r="C301" s="27">
        <v>27.1</v>
      </c>
      <c r="D301" s="27">
        <v>108.31569567462797</v>
      </c>
      <c r="E301" s="29">
        <v>42017.4</v>
      </c>
      <c r="F301" s="29">
        <v>42140.221402214018</v>
      </c>
      <c r="G301" s="29">
        <v>42017.4</v>
      </c>
      <c r="H301" s="29">
        <v>122.82140221401642</v>
      </c>
    </row>
    <row r="302" spans="1:8" ht="30.75" customHeight="1" x14ac:dyDescent="0.25">
      <c r="A302" s="15" t="s">
        <v>7</v>
      </c>
      <c r="B302" s="27">
        <v>34.200000000000003</v>
      </c>
      <c r="C302" s="27">
        <v>34.799999999999997</v>
      </c>
      <c r="D302" s="27">
        <v>93.015652136233228</v>
      </c>
      <c r="E302" s="29">
        <v>36220.555</v>
      </c>
      <c r="F302" s="29">
        <v>36187.739463601538</v>
      </c>
      <c r="G302" s="29">
        <v>36220.555</v>
      </c>
      <c r="H302" s="29">
        <v>-32.815536398462427</v>
      </c>
    </row>
    <row r="303" spans="1:8" ht="24.95" customHeight="1" x14ac:dyDescent="0.25">
      <c r="A303" s="15" t="s">
        <v>8</v>
      </c>
      <c r="B303" s="27">
        <v>177.9</v>
      </c>
      <c r="C303" s="27">
        <v>247.7</v>
      </c>
      <c r="D303" s="27">
        <v>99.635750995436553</v>
      </c>
      <c r="E303" s="29">
        <v>35325.74</v>
      </c>
      <c r="F303" s="29">
        <v>38763.288924774592</v>
      </c>
      <c r="G303" s="29">
        <v>35325.74</v>
      </c>
      <c r="H303" s="29">
        <v>3437.5489247745936</v>
      </c>
    </row>
    <row r="304" spans="1:8" ht="24.95" customHeight="1" x14ac:dyDescent="0.25">
      <c r="A304" s="15" t="s">
        <v>9</v>
      </c>
      <c r="B304" s="27">
        <v>17</v>
      </c>
      <c r="C304" s="27">
        <v>15.6</v>
      </c>
      <c r="D304" s="27">
        <v>112.45341215782032</v>
      </c>
      <c r="E304" s="29">
        <v>39605.29</v>
      </c>
      <c r="F304" s="29">
        <v>43750</v>
      </c>
      <c r="G304" s="29">
        <v>39605.29</v>
      </c>
      <c r="H304" s="29">
        <v>4144.7099999999991</v>
      </c>
    </row>
    <row r="305" spans="1:8" ht="24.95" customHeight="1" x14ac:dyDescent="0.25">
      <c r="A305" s="15" t="s">
        <v>182</v>
      </c>
      <c r="B305" s="27">
        <v>235.8</v>
      </c>
      <c r="C305" s="27">
        <v>242.8</v>
      </c>
      <c r="D305" s="27">
        <v>97.308592065283008</v>
      </c>
      <c r="E305" s="29">
        <v>38593.760000000002</v>
      </c>
      <c r="F305" s="29">
        <v>37857.907742998352</v>
      </c>
      <c r="G305" s="29">
        <v>38593.760000000002</v>
      </c>
      <c r="H305" s="29">
        <v>-735.85225700165029</v>
      </c>
    </row>
    <row r="306" spans="1:8" ht="30.75" customHeight="1" x14ac:dyDescent="0.25">
      <c r="A306" s="15" t="s">
        <v>10</v>
      </c>
      <c r="B306" s="27">
        <v>6.2</v>
      </c>
      <c r="C306" s="27">
        <v>7.3</v>
      </c>
      <c r="D306" s="27">
        <v>85.185843751228703</v>
      </c>
      <c r="E306" s="29">
        <v>33108.154999999999</v>
      </c>
      <c r="F306" s="29">
        <v>33141.552511415524</v>
      </c>
      <c r="G306" s="29">
        <v>33108.154999999999</v>
      </c>
      <c r="H306" s="29">
        <v>33.397511415525514</v>
      </c>
    </row>
    <row r="307" spans="1:8" ht="33" customHeight="1" x14ac:dyDescent="0.25">
      <c r="A307" s="15" t="s">
        <v>53</v>
      </c>
      <c r="B307" s="27">
        <v>169.5</v>
      </c>
      <c r="C307" s="27">
        <v>152.69999999999999</v>
      </c>
      <c r="D307" s="27">
        <v>99.701608323310126</v>
      </c>
      <c r="E307" s="29">
        <v>38749.379999999997</v>
      </c>
      <c r="F307" s="29">
        <v>38788.910718183804</v>
      </c>
      <c r="G307" s="29">
        <v>38749.379999999997</v>
      </c>
      <c r="H307" s="29">
        <v>39.530718183807039</v>
      </c>
    </row>
    <row r="308" spans="1:8" ht="24.95" customHeight="1" x14ac:dyDescent="0.25">
      <c r="A308" s="15" t="s">
        <v>11</v>
      </c>
      <c r="B308" s="27">
        <v>0</v>
      </c>
      <c r="C308" s="27">
        <v>0</v>
      </c>
      <c r="D308" s="27">
        <v>0</v>
      </c>
      <c r="E308" s="29">
        <v>0</v>
      </c>
      <c r="F308" s="29">
        <v>0</v>
      </c>
      <c r="G308" s="29">
        <v>0</v>
      </c>
      <c r="H308" s="29">
        <v>0</v>
      </c>
    </row>
    <row r="309" spans="1:8" ht="46.5" customHeight="1" x14ac:dyDescent="0.25">
      <c r="A309" s="15" t="s">
        <v>12</v>
      </c>
      <c r="B309" s="27">
        <v>48.9</v>
      </c>
      <c r="C309" s="27">
        <v>50</v>
      </c>
      <c r="D309" s="27">
        <v>106.71807394079597</v>
      </c>
      <c r="E309" s="29">
        <v>41511.635000000002</v>
      </c>
      <c r="F309" s="29">
        <v>41518.666666666672</v>
      </c>
      <c r="G309" s="29">
        <v>41511.635000000002</v>
      </c>
      <c r="H309" s="29">
        <v>7.03166666666948</v>
      </c>
    </row>
    <row r="310" spans="1:8" ht="24.95" customHeight="1" x14ac:dyDescent="0.25">
      <c r="A310" s="15" t="s">
        <v>13</v>
      </c>
      <c r="B310" s="27">
        <v>0</v>
      </c>
      <c r="C310" s="27">
        <v>0</v>
      </c>
      <c r="D310" s="27">
        <v>0</v>
      </c>
      <c r="E310" s="29">
        <v>0</v>
      </c>
      <c r="F310" s="29">
        <v>0</v>
      </c>
      <c r="G310" s="29">
        <v>0</v>
      </c>
      <c r="H310" s="29">
        <v>0</v>
      </c>
    </row>
    <row r="311" spans="1:8" ht="24.95" customHeight="1" x14ac:dyDescent="0.25">
      <c r="A311" s="15" t="s">
        <v>14</v>
      </c>
      <c r="B311" s="27">
        <v>0</v>
      </c>
      <c r="C311" s="27">
        <v>0</v>
      </c>
      <c r="D311" s="27">
        <v>0</v>
      </c>
      <c r="E311" s="29">
        <v>0</v>
      </c>
      <c r="F311" s="29">
        <v>0</v>
      </c>
      <c r="G311" s="29">
        <v>0</v>
      </c>
      <c r="H311" s="29">
        <v>0</v>
      </c>
    </row>
    <row r="312" spans="1:8" ht="24.95" customHeight="1" x14ac:dyDescent="0.25">
      <c r="A312" s="15" t="s">
        <v>15</v>
      </c>
      <c r="B312" s="27">
        <v>14.9</v>
      </c>
      <c r="C312" s="27">
        <v>32.299999999999997</v>
      </c>
      <c r="D312" s="27">
        <v>103.54135904864181</v>
      </c>
      <c r="E312" s="29">
        <v>43340.17</v>
      </c>
      <c r="F312" s="29">
        <v>40282.765737874099</v>
      </c>
      <c r="G312" s="29">
        <v>43340.17</v>
      </c>
      <c r="H312" s="29">
        <v>-3057.4042621258995</v>
      </c>
    </row>
    <row r="313" spans="1:8" ht="35.25" customHeight="1" x14ac:dyDescent="0.25">
      <c r="A313" s="15" t="s">
        <v>16</v>
      </c>
      <c r="B313" s="27">
        <v>2</v>
      </c>
      <c r="C313" s="27">
        <v>2</v>
      </c>
      <c r="D313" s="27">
        <v>81.566208285139012</v>
      </c>
      <c r="E313" s="29">
        <v>31707.575000000001</v>
      </c>
      <c r="F313" s="29">
        <v>31733.333333333336</v>
      </c>
      <c r="G313" s="29">
        <v>31707.575000000001</v>
      </c>
      <c r="H313" s="29">
        <v>25.758333333335031</v>
      </c>
    </row>
    <row r="314" spans="1:8" ht="24.95" customHeight="1" x14ac:dyDescent="0.25">
      <c r="A314" s="15" t="s">
        <v>158</v>
      </c>
      <c r="B314" s="27">
        <v>0</v>
      </c>
      <c r="C314" s="27">
        <v>0</v>
      </c>
      <c r="D314" s="27">
        <v>0</v>
      </c>
      <c r="E314" s="29">
        <v>0</v>
      </c>
      <c r="F314" s="29">
        <v>0</v>
      </c>
      <c r="G314" s="29">
        <v>0</v>
      </c>
      <c r="H314" s="29">
        <v>0</v>
      </c>
    </row>
    <row r="315" spans="1:8" ht="24.95" customHeight="1" x14ac:dyDescent="0.25">
      <c r="A315" s="15" t="s">
        <v>17</v>
      </c>
      <c r="B315" s="27">
        <v>0</v>
      </c>
      <c r="C315" s="27">
        <v>0</v>
      </c>
      <c r="D315" s="27">
        <v>0</v>
      </c>
      <c r="E315" s="29">
        <v>0</v>
      </c>
      <c r="F315" s="29">
        <v>0</v>
      </c>
      <c r="G315" s="29">
        <v>0</v>
      </c>
      <c r="H315" s="29">
        <v>0</v>
      </c>
    </row>
    <row r="316" spans="1:8" ht="24.95" customHeight="1" x14ac:dyDescent="0.25">
      <c r="A316" s="15" t="s">
        <v>57</v>
      </c>
      <c r="B316" s="27">
        <v>0</v>
      </c>
      <c r="C316" s="27">
        <v>0</v>
      </c>
      <c r="D316" s="27">
        <v>0</v>
      </c>
      <c r="E316" s="29">
        <v>0</v>
      </c>
      <c r="F316" s="29">
        <v>0</v>
      </c>
      <c r="G316" s="29">
        <v>0</v>
      </c>
      <c r="H316" s="29">
        <v>0</v>
      </c>
    </row>
    <row r="317" spans="1:8" ht="24.95" customHeight="1" x14ac:dyDescent="0.25">
      <c r="A317" s="15" t="s">
        <v>18</v>
      </c>
      <c r="B317" s="27">
        <v>8.8999999999999986</v>
      </c>
      <c r="C317" s="27">
        <v>7.8</v>
      </c>
      <c r="D317" s="27">
        <v>97.926463432182473</v>
      </c>
      <c r="E317" s="29">
        <v>38905</v>
      </c>
      <c r="F317" s="29">
        <v>38098.290598290594</v>
      </c>
      <c r="G317" s="29">
        <v>38905</v>
      </c>
      <c r="H317" s="29">
        <v>-806.70940170940594</v>
      </c>
    </row>
    <row r="318" spans="1:8" ht="24.95" customHeight="1" x14ac:dyDescent="0.25">
      <c r="A318" s="15" t="s">
        <v>58</v>
      </c>
      <c r="B318" s="27">
        <v>0</v>
      </c>
      <c r="C318" s="27">
        <v>0</v>
      </c>
      <c r="D318" s="27">
        <v>0</v>
      </c>
      <c r="E318" s="29">
        <v>0</v>
      </c>
      <c r="F318" s="29">
        <v>0</v>
      </c>
      <c r="G318" s="29">
        <v>0</v>
      </c>
      <c r="H318" s="29">
        <v>0</v>
      </c>
    </row>
    <row r="319" spans="1:8" ht="24.95" customHeight="1" x14ac:dyDescent="0.25">
      <c r="A319" s="15" t="s">
        <v>167</v>
      </c>
      <c r="B319" s="27">
        <v>0</v>
      </c>
      <c r="C319" s="27">
        <v>0</v>
      </c>
      <c r="D319" s="27">
        <v>0</v>
      </c>
      <c r="E319" s="29">
        <v>0</v>
      </c>
      <c r="F319" s="29">
        <v>0</v>
      </c>
      <c r="G319" s="29">
        <v>0</v>
      </c>
      <c r="H319" s="29">
        <v>0</v>
      </c>
    </row>
    <row r="320" spans="1:8" ht="24.95" customHeight="1" x14ac:dyDescent="0.25">
      <c r="A320" s="15" t="s">
        <v>86</v>
      </c>
      <c r="B320" s="27">
        <v>0</v>
      </c>
      <c r="C320" s="27">
        <v>0</v>
      </c>
      <c r="D320" s="27">
        <v>0</v>
      </c>
      <c r="E320" s="29">
        <v>0</v>
      </c>
      <c r="F320" s="29">
        <v>0</v>
      </c>
      <c r="G320" s="29">
        <v>0</v>
      </c>
      <c r="H320" s="29">
        <v>0</v>
      </c>
    </row>
    <row r="321" spans="1:8" ht="24.95" customHeight="1" x14ac:dyDescent="0.25">
      <c r="A321" s="15" t="s">
        <v>87</v>
      </c>
      <c r="B321" s="27">
        <v>13.3</v>
      </c>
      <c r="C321" s="27">
        <v>15.2</v>
      </c>
      <c r="D321" s="27">
        <v>125.69980406613503</v>
      </c>
      <c r="E321" s="29">
        <v>48903.584999999999</v>
      </c>
      <c r="F321" s="29">
        <v>48903.508771929832</v>
      </c>
      <c r="G321" s="29">
        <v>48903.584999999999</v>
      </c>
      <c r="H321" s="29">
        <v>-7.6228070167417172E-2</v>
      </c>
    </row>
    <row r="322" spans="1:8" ht="24.95" customHeight="1" x14ac:dyDescent="0.25">
      <c r="A322" s="15" t="s">
        <v>88</v>
      </c>
      <c r="B322" s="27">
        <v>89</v>
      </c>
      <c r="C322" s="27">
        <v>87.3</v>
      </c>
      <c r="D322" s="27">
        <v>81.372277827560808</v>
      </c>
      <c r="E322" s="29">
        <v>31707.575000000001</v>
      </c>
      <c r="F322" s="29">
        <v>31657.88468881253</v>
      </c>
      <c r="G322" s="29">
        <v>31707.575000000001</v>
      </c>
      <c r="H322" s="29">
        <v>-49.690311187470797</v>
      </c>
    </row>
    <row r="323" spans="1:8" ht="24.95" customHeight="1" x14ac:dyDescent="0.25">
      <c r="A323" s="15" t="s">
        <v>89</v>
      </c>
      <c r="B323" s="27">
        <v>30.4</v>
      </c>
      <c r="C323" s="27">
        <v>37</v>
      </c>
      <c r="D323" s="27">
        <v>99.118782064418866</v>
      </c>
      <c r="E323" s="29">
        <v>35948.22</v>
      </c>
      <c r="F323" s="29">
        <v>38562.16216216216</v>
      </c>
      <c r="G323" s="29">
        <v>35948.22</v>
      </c>
      <c r="H323" s="29">
        <v>2613.9421621621586</v>
      </c>
    </row>
    <row r="324" spans="1:8" ht="24.95" customHeight="1" x14ac:dyDescent="0.25">
      <c r="A324" s="15" t="s">
        <v>90</v>
      </c>
      <c r="B324" s="27">
        <v>10.7</v>
      </c>
      <c r="C324" s="27">
        <v>9.9</v>
      </c>
      <c r="D324" s="27">
        <v>101.0750091845067</v>
      </c>
      <c r="E324" s="29">
        <v>38671.57</v>
      </c>
      <c r="F324" s="29">
        <v>39323.232323232325</v>
      </c>
      <c r="G324" s="29">
        <v>38671.57</v>
      </c>
      <c r="H324" s="29">
        <v>651.66232323232543</v>
      </c>
    </row>
    <row r="325" spans="1:8" ht="24.95" customHeight="1" x14ac:dyDescent="0.25">
      <c r="A325" s="15" t="s">
        <v>91</v>
      </c>
      <c r="B325" s="27">
        <v>37.9</v>
      </c>
      <c r="C325" s="27">
        <v>36</v>
      </c>
      <c r="D325" s="27">
        <v>79.357599470695476</v>
      </c>
      <c r="E325" s="29">
        <v>30773.855</v>
      </c>
      <c r="F325" s="29">
        <v>30874.074074074073</v>
      </c>
      <c r="G325" s="29">
        <v>30773.855</v>
      </c>
      <c r="H325" s="29">
        <v>100.21907407407343</v>
      </c>
    </row>
    <row r="326" spans="1:8" ht="24.95" customHeight="1" x14ac:dyDescent="0.25">
      <c r="A326" s="15" t="s">
        <v>92</v>
      </c>
      <c r="B326" s="27">
        <v>60.300000000000004</v>
      </c>
      <c r="C326" s="27">
        <v>60.9</v>
      </c>
      <c r="D326" s="27">
        <v>102.10688928520604</v>
      </c>
      <c r="E326" s="29">
        <v>38554.855000000003</v>
      </c>
      <c r="F326" s="29">
        <v>39724.685276409407</v>
      </c>
      <c r="G326" s="29">
        <v>38554.855000000003</v>
      </c>
      <c r="H326" s="29">
        <v>1169.8302764094042</v>
      </c>
    </row>
    <row r="327" spans="1:8" ht="24.95" customHeight="1" x14ac:dyDescent="0.25">
      <c r="A327" s="15" t="s">
        <v>59</v>
      </c>
      <c r="B327" s="27">
        <v>0</v>
      </c>
      <c r="C327" s="27">
        <v>0</v>
      </c>
      <c r="D327" s="27">
        <v>0</v>
      </c>
      <c r="E327" s="29">
        <v>0</v>
      </c>
      <c r="F327" s="29">
        <v>0</v>
      </c>
      <c r="G327" s="29">
        <v>0</v>
      </c>
      <c r="H327" s="29">
        <v>0</v>
      </c>
    </row>
    <row r="328" spans="1:8" ht="24.95" customHeight="1" x14ac:dyDescent="0.25">
      <c r="A328" s="15" t="s">
        <v>93</v>
      </c>
      <c r="B328" s="27">
        <v>101.2</v>
      </c>
      <c r="C328" s="27">
        <v>96.4</v>
      </c>
      <c r="D328" s="27">
        <v>102.00131077883619</v>
      </c>
      <c r="E328" s="29">
        <v>39683.1</v>
      </c>
      <c r="F328" s="29">
        <v>39683.609958506218</v>
      </c>
      <c r="G328" s="29">
        <v>39683.1</v>
      </c>
      <c r="H328" s="29">
        <v>0.50995850621984573</v>
      </c>
    </row>
    <row r="329" spans="1:8" ht="24.95" customHeight="1" x14ac:dyDescent="0.25">
      <c r="A329" s="15" t="s">
        <v>94</v>
      </c>
      <c r="B329" s="27">
        <v>0</v>
      </c>
      <c r="C329" s="27">
        <v>3</v>
      </c>
      <c r="D329" s="27">
        <v>73.026888860329294</v>
      </c>
      <c r="E329" s="29">
        <v>35014.5</v>
      </c>
      <c r="F329" s="29">
        <v>28411.111111111113</v>
      </c>
      <c r="G329" s="29">
        <v>35014.5</v>
      </c>
      <c r="H329" s="29">
        <v>-6603.3888888888869</v>
      </c>
    </row>
    <row r="330" spans="1:8" ht="24.95" customHeight="1" x14ac:dyDescent="0.25">
      <c r="A330" s="15" t="s">
        <v>95</v>
      </c>
      <c r="B330" s="27">
        <v>12.3</v>
      </c>
      <c r="C330" s="27">
        <v>10.7</v>
      </c>
      <c r="D330" s="27">
        <v>93.790249513452565</v>
      </c>
      <c r="E330" s="29">
        <v>36103.839999999997</v>
      </c>
      <c r="F330" s="29">
        <v>36489.096573208721</v>
      </c>
      <c r="G330" s="29">
        <v>36103.839999999997</v>
      </c>
      <c r="H330" s="29">
        <v>385.25657320872415</v>
      </c>
    </row>
    <row r="331" spans="1:8" ht="24.95" customHeight="1" x14ac:dyDescent="0.25">
      <c r="A331" s="15" t="s">
        <v>96</v>
      </c>
      <c r="B331" s="27">
        <v>43.5</v>
      </c>
      <c r="C331" s="27">
        <v>41.8</v>
      </c>
      <c r="D331" s="27">
        <v>99.217268908622358</v>
      </c>
      <c r="E331" s="29">
        <v>38554.855000000003</v>
      </c>
      <c r="F331" s="29">
        <v>38600.478468899528</v>
      </c>
      <c r="G331" s="29">
        <v>38554.855000000003</v>
      </c>
      <c r="H331" s="29">
        <v>45.623468899524596</v>
      </c>
    </row>
    <row r="332" spans="1:8" ht="24.95" customHeight="1" x14ac:dyDescent="0.25">
      <c r="A332" s="15" t="s">
        <v>97</v>
      </c>
      <c r="B332" s="27">
        <v>38</v>
      </c>
      <c r="C332" s="27">
        <v>32</v>
      </c>
      <c r="D332" s="27">
        <v>78.800389838495477</v>
      </c>
      <c r="E332" s="29">
        <v>30657.14</v>
      </c>
      <c r="F332" s="29">
        <v>30657.291666666664</v>
      </c>
      <c r="G332" s="29">
        <v>30657.14</v>
      </c>
      <c r="H332" s="29">
        <v>0.15166666666482342</v>
      </c>
    </row>
    <row r="333" spans="1:8" ht="24.95" customHeight="1" x14ac:dyDescent="0.25">
      <c r="A333" s="15" t="s">
        <v>98</v>
      </c>
      <c r="B333" s="27">
        <v>82.2</v>
      </c>
      <c r="C333" s="27">
        <v>85</v>
      </c>
      <c r="D333" s="27">
        <v>122.81399386640661</v>
      </c>
      <c r="E333" s="29">
        <v>47853.15</v>
      </c>
      <c r="F333" s="29">
        <v>47780.784313725489</v>
      </c>
      <c r="G333" s="29">
        <v>47853.15</v>
      </c>
      <c r="H333" s="29">
        <v>-72.365686274511972</v>
      </c>
    </row>
    <row r="334" spans="1:8" ht="24.95" customHeight="1" x14ac:dyDescent="0.25">
      <c r="A334" s="15" t="s">
        <v>99</v>
      </c>
      <c r="B334" s="27">
        <v>10.7</v>
      </c>
      <c r="C334" s="27">
        <v>10</v>
      </c>
      <c r="D334" s="27">
        <v>91.933341901212344</v>
      </c>
      <c r="E334" s="29">
        <v>36142.745000000003</v>
      </c>
      <c r="F334" s="29">
        <v>35766.666666666664</v>
      </c>
      <c r="G334" s="29">
        <v>36142.745000000003</v>
      </c>
      <c r="H334" s="29">
        <v>-376.07833333333838</v>
      </c>
    </row>
    <row r="335" spans="1:8" ht="24.95" customHeight="1" x14ac:dyDescent="0.25">
      <c r="A335" s="15" t="s">
        <v>100</v>
      </c>
      <c r="B335" s="27">
        <v>6</v>
      </c>
      <c r="C335" s="27">
        <v>67.3</v>
      </c>
      <c r="D335" s="27">
        <v>81.491605356362996</v>
      </c>
      <c r="E335" s="29">
        <v>31707.575000000001</v>
      </c>
      <c r="F335" s="29">
        <v>31704.309063893023</v>
      </c>
      <c r="G335" s="29">
        <v>31707.575000000001</v>
      </c>
      <c r="H335" s="29">
        <v>-3.265936106978188</v>
      </c>
    </row>
    <row r="336" spans="1:8" ht="24.95" customHeight="1" x14ac:dyDescent="0.25">
      <c r="A336" s="15" t="s">
        <v>101</v>
      </c>
      <c r="B336" s="27">
        <v>23.3</v>
      </c>
      <c r="C336" s="27">
        <v>12.4</v>
      </c>
      <c r="D336" s="27">
        <v>81.747239277368493</v>
      </c>
      <c r="E336" s="29">
        <v>30773.855</v>
      </c>
      <c r="F336" s="29">
        <v>31803.763440860213</v>
      </c>
      <c r="G336" s="29">
        <v>30773.855</v>
      </c>
      <c r="H336" s="29">
        <v>1029.9084408602139</v>
      </c>
    </row>
    <row r="337" spans="1:8" ht="24.95" customHeight="1" x14ac:dyDescent="0.25">
      <c r="A337" s="15" t="s">
        <v>102</v>
      </c>
      <c r="B337" s="27">
        <v>0</v>
      </c>
      <c r="C337" s="27">
        <v>0</v>
      </c>
      <c r="D337" s="27">
        <v>0</v>
      </c>
      <c r="E337" s="29">
        <v>0</v>
      </c>
      <c r="F337" s="29">
        <v>0</v>
      </c>
      <c r="G337" s="29">
        <v>0</v>
      </c>
      <c r="H337" s="29">
        <v>0</v>
      </c>
    </row>
    <row r="338" spans="1:8" ht="24.95" customHeight="1" x14ac:dyDescent="0.25">
      <c r="A338" s="15" t="s">
        <v>168</v>
      </c>
      <c r="B338" s="27">
        <v>5</v>
      </c>
      <c r="C338" s="27">
        <v>5.6</v>
      </c>
      <c r="D338" s="27">
        <v>76.14702480400976</v>
      </c>
      <c r="E338" s="29">
        <v>29139.845000000001</v>
      </c>
      <c r="F338" s="29">
        <v>29625</v>
      </c>
      <c r="G338" s="29">
        <v>29139.845000000001</v>
      </c>
      <c r="H338" s="29">
        <v>485.15499999999884</v>
      </c>
    </row>
    <row r="339" spans="1:8" ht="24.95" customHeight="1" x14ac:dyDescent="0.25">
      <c r="A339" s="15" t="s">
        <v>103</v>
      </c>
      <c r="B339" s="27">
        <v>6</v>
      </c>
      <c r="C339" s="27">
        <v>8</v>
      </c>
      <c r="D339" s="27">
        <v>99.108940581758972</v>
      </c>
      <c r="E339" s="29">
        <v>38554.855000000003</v>
      </c>
      <c r="F339" s="29">
        <v>38558.333333333328</v>
      </c>
      <c r="G339" s="29">
        <v>38554.855000000003</v>
      </c>
      <c r="H339" s="29">
        <v>3.4783333333252813</v>
      </c>
    </row>
    <row r="340" spans="1:8" ht="24.95" customHeight="1" x14ac:dyDescent="0.25">
      <c r="A340" s="15" t="s">
        <v>183</v>
      </c>
      <c r="B340" s="27">
        <v>2</v>
      </c>
      <c r="C340" s="27">
        <v>1</v>
      </c>
      <c r="D340" s="27">
        <v>92.790129803367165</v>
      </c>
      <c r="E340" s="29">
        <v>30579.33</v>
      </c>
      <c r="F340" s="29">
        <v>36100</v>
      </c>
      <c r="G340" s="29">
        <v>30579.33</v>
      </c>
      <c r="H340" s="29">
        <v>5520.6699999999983</v>
      </c>
    </row>
    <row r="341" spans="1:8" ht="24.95" customHeight="1" x14ac:dyDescent="0.25">
      <c r="A341" s="15" t="s">
        <v>60</v>
      </c>
      <c r="B341" s="27">
        <v>0.5</v>
      </c>
      <c r="C341" s="27">
        <v>0.3</v>
      </c>
      <c r="D341" s="27">
        <v>197.91800539776378</v>
      </c>
      <c r="E341" s="29">
        <v>27855.98</v>
      </c>
      <c r="F341" s="29">
        <v>77000</v>
      </c>
      <c r="G341" s="29">
        <v>27855.98</v>
      </c>
      <c r="H341" s="29">
        <v>49144.020000000004</v>
      </c>
    </row>
    <row r="342" spans="1:8" ht="24.95" customHeight="1" x14ac:dyDescent="0.25">
      <c r="A342" s="15" t="s">
        <v>61</v>
      </c>
      <c r="B342" s="27">
        <v>0</v>
      </c>
      <c r="C342" s="27">
        <v>0</v>
      </c>
      <c r="D342" s="27">
        <v>0</v>
      </c>
      <c r="E342" s="29">
        <v>0</v>
      </c>
      <c r="F342" s="29">
        <v>0</v>
      </c>
      <c r="G342" s="29">
        <v>0</v>
      </c>
      <c r="H342" s="29">
        <v>0</v>
      </c>
    </row>
    <row r="343" spans="1:8" ht="24.95" customHeight="1" x14ac:dyDescent="0.25">
      <c r="A343" s="15" t="s">
        <v>62</v>
      </c>
      <c r="B343" s="27">
        <v>0</v>
      </c>
      <c r="C343" s="27">
        <v>0</v>
      </c>
      <c r="D343" s="27">
        <v>0</v>
      </c>
      <c r="E343" s="29">
        <v>0</v>
      </c>
      <c r="F343" s="29">
        <v>0</v>
      </c>
      <c r="G343" s="29">
        <v>0</v>
      </c>
      <c r="H343" s="29">
        <v>0</v>
      </c>
    </row>
    <row r="344" spans="1:8" ht="24.95" customHeight="1" x14ac:dyDescent="0.25">
      <c r="A344" s="15" t="s">
        <v>63</v>
      </c>
      <c r="B344" s="27">
        <v>0</v>
      </c>
      <c r="C344" s="27">
        <v>0</v>
      </c>
      <c r="D344" s="27">
        <v>0</v>
      </c>
      <c r="E344" s="29">
        <v>0</v>
      </c>
      <c r="F344" s="29">
        <v>0</v>
      </c>
      <c r="G344" s="29">
        <v>0</v>
      </c>
      <c r="H344" s="29">
        <v>0</v>
      </c>
    </row>
    <row r="345" spans="1:8" ht="24.95" customHeight="1" x14ac:dyDescent="0.25">
      <c r="A345" s="15" t="s">
        <v>64</v>
      </c>
      <c r="B345" s="27">
        <v>0</v>
      </c>
      <c r="C345" s="27">
        <v>0</v>
      </c>
      <c r="D345" s="27">
        <v>0</v>
      </c>
      <c r="E345" s="29">
        <v>0</v>
      </c>
      <c r="F345" s="29">
        <v>0</v>
      </c>
      <c r="G345" s="29">
        <v>0</v>
      </c>
      <c r="H345" s="29">
        <v>0</v>
      </c>
    </row>
    <row r="346" spans="1:8" ht="24.95" customHeight="1" x14ac:dyDescent="0.25">
      <c r="A346" s="15" t="s">
        <v>65</v>
      </c>
      <c r="B346" s="27">
        <v>0</v>
      </c>
      <c r="C346" s="27">
        <v>0</v>
      </c>
      <c r="D346" s="27">
        <v>0</v>
      </c>
      <c r="E346" s="29">
        <v>0</v>
      </c>
      <c r="F346" s="29">
        <v>0</v>
      </c>
      <c r="G346" s="29">
        <v>0</v>
      </c>
      <c r="H346" s="29">
        <v>0</v>
      </c>
    </row>
    <row r="347" spans="1:8" ht="24.95" customHeight="1" x14ac:dyDescent="0.25">
      <c r="A347" s="15" t="s">
        <v>66</v>
      </c>
      <c r="B347" s="27">
        <v>0</v>
      </c>
      <c r="C347" s="27">
        <v>0</v>
      </c>
      <c r="D347" s="27">
        <v>0</v>
      </c>
      <c r="E347" s="29">
        <v>0</v>
      </c>
      <c r="F347" s="29">
        <v>0</v>
      </c>
      <c r="G347" s="29">
        <v>0</v>
      </c>
      <c r="H347" s="29">
        <v>0</v>
      </c>
    </row>
    <row r="348" spans="1:8" ht="24.95" customHeight="1" x14ac:dyDescent="0.25">
      <c r="A348" s="15" t="s">
        <v>67</v>
      </c>
      <c r="B348" s="27">
        <v>0</v>
      </c>
      <c r="C348" s="27">
        <v>0</v>
      </c>
      <c r="D348" s="27">
        <v>0</v>
      </c>
      <c r="E348" s="29">
        <v>0</v>
      </c>
      <c r="F348" s="29">
        <v>0</v>
      </c>
      <c r="G348" s="29">
        <v>0</v>
      </c>
      <c r="H348" s="29">
        <v>0</v>
      </c>
    </row>
    <row r="349" spans="1:8" ht="24.95" customHeight="1" x14ac:dyDescent="0.25">
      <c r="A349" s="15" t="s">
        <v>68</v>
      </c>
      <c r="B349" s="27">
        <v>0</v>
      </c>
      <c r="C349" s="27">
        <v>0</v>
      </c>
      <c r="D349" s="27">
        <v>0</v>
      </c>
      <c r="E349" s="29">
        <v>0</v>
      </c>
      <c r="F349" s="29">
        <v>0</v>
      </c>
      <c r="G349" s="29">
        <v>0</v>
      </c>
      <c r="H349" s="29">
        <v>0</v>
      </c>
    </row>
    <row r="350" spans="1:8" ht="24.95" customHeight="1" x14ac:dyDescent="0.25">
      <c r="A350" s="15" t="s">
        <v>69</v>
      </c>
      <c r="B350" s="27">
        <v>15.9</v>
      </c>
      <c r="C350" s="27">
        <v>27.4</v>
      </c>
      <c r="D350" s="27">
        <v>103.75889112883682</v>
      </c>
      <c r="E350" s="29">
        <v>40305.58</v>
      </c>
      <c r="F350" s="29">
        <v>40367.39659367397</v>
      </c>
      <c r="G350" s="29">
        <v>40305.58</v>
      </c>
      <c r="H350" s="29">
        <v>61.816593673967873</v>
      </c>
    </row>
    <row r="351" spans="1:8" ht="24.95" customHeight="1" x14ac:dyDescent="0.25">
      <c r="A351" s="15" t="s">
        <v>70</v>
      </c>
      <c r="B351" s="27">
        <v>6.1</v>
      </c>
      <c r="C351" s="27">
        <v>9.6999999999999993</v>
      </c>
      <c r="D351" s="27">
        <v>80.052255229166477</v>
      </c>
      <c r="E351" s="29">
        <v>31007.285</v>
      </c>
      <c r="F351" s="29">
        <v>31144.32989690722</v>
      </c>
      <c r="G351" s="29">
        <v>31007.285</v>
      </c>
      <c r="H351" s="29">
        <v>137.04489690722039</v>
      </c>
    </row>
    <row r="352" spans="1:8" ht="36.75" customHeight="1" x14ac:dyDescent="0.25">
      <c r="A352" s="15" t="s">
        <v>71</v>
      </c>
      <c r="B352" s="27">
        <v>0</v>
      </c>
      <c r="C352" s="27">
        <v>0</v>
      </c>
      <c r="D352" s="27">
        <v>0</v>
      </c>
      <c r="E352" s="29">
        <v>0</v>
      </c>
      <c r="F352" s="29">
        <v>0</v>
      </c>
      <c r="G352" s="29">
        <v>0</v>
      </c>
      <c r="H352" s="29">
        <v>0</v>
      </c>
    </row>
    <row r="353" spans="1:8" ht="24.95" customHeight="1" x14ac:dyDescent="0.25">
      <c r="A353" s="15" t="s">
        <v>72</v>
      </c>
      <c r="B353" s="27">
        <v>6.6</v>
      </c>
      <c r="C353" s="27">
        <v>8</v>
      </c>
      <c r="D353" s="27">
        <v>74.122863385169012</v>
      </c>
      <c r="E353" s="29">
        <v>28867.51</v>
      </c>
      <c r="F353" s="29">
        <v>28837.500000000004</v>
      </c>
      <c r="G353" s="29">
        <v>28867.51</v>
      </c>
      <c r="H353" s="29">
        <v>-30.009999999994761</v>
      </c>
    </row>
    <row r="354" spans="1:8" ht="24.95" customHeight="1" x14ac:dyDescent="0.25">
      <c r="A354" s="15" t="s">
        <v>73</v>
      </c>
      <c r="B354" s="27">
        <v>15</v>
      </c>
      <c r="C354" s="27">
        <v>15.5</v>
      </c>
      <c r="D354" s="27">
        <v>88.790864982663848</v>
      </c>
      <c r="E354" s="29">
        <v>34392.019999999997</v>
      </c>
      <c r="F354" s="29">
        <v>34544.086021505369</v>
      </c>
      <c r="G354" s="29">
        <v>34392.019999999997</v>
      </c>
      <c r="H354" s="29">
        <v>152.06602150537219</v>
      </c>
    </row>
    <row r="355" spans="1:8" ht="24.95" customHeight="1" x14ac:dyDescent="0.25">
      <c r="A355" s="15" t="s">
        <v>74</v>
      </c>
      <c r="B355" s="27">
        <v>0</v>
      </c>
      <c r="C355" s="27">
        <v>0</v>
      </c>
      <c r="D355" s="27">
        <v>0</v>
      </c>
      <c r="E355" s="29">
        <v>0</v>
      </c>
      <c r="F355" s="29">
        <v>0</v>
      </c>
      <c r="G355" s="29">
        <v>0</v>
      </c>
      <c r="H355" s="29">
        <v>0</v>
      </c>
    </row>
    <row r="356" spans="1:8" ht="24.95" customHeight="1" x14ac:dyDescent="0.25">
      <c r="A356" s="15" t="s">
        <v>75</v>
      </c>
      <c r="B356" s="27">
        <v>2</v>
      </c>
      <c r="C356" s="27">
        <v>0.5</v>
      </c>
      <c r="D356" s="27">
        <v>76.082765711348145</v>
      </c>
      <c r="E356" s="29">
        <v>33691.730000000003</v>
      </c>
      <c r="F356" s="29">
        <v>29599.999999999996</v>
      </c>
      <c r="G356" s="29">
        <v>33691.730000000003</v>
      </c>
      <c r="H356" s="29">
        <v>-4091.7300000000068</v>
      </c>
    </row>
    <row r="357" spans="1:8" ht="24.95" customHeight="1" x14ac:dyDescent="0.25">
      <c r="A357" s="15" t="s">
        <v>76</v>
      </c>
      <c r="B357" s="27">
        <v>5.0999999999999996</v>
      </c>
      <c r="C357" s="27">
        <v>5</v>
      </c>
      <c r="D357" s="27">
        <v>98.170757828899454</v>
      </c>
      <c r="E357" s="29">
        <v>40889.154999999999</v>
      </c>
      <c r="F357" s="29">
        <v>38193.333333333336</v>
      </c>
      <c r="G357" s="29">
        <v>40889.154999999999</v>
      </c>
      <c r="H357" s="29">
        <v>-2695.8216666666631</v>
      </c>
    </row>
    <row r="358" spans="1:8" ht="24.95" customHeight="1" x14ac:dyDescent="0.25">
      <c r="A358" s="15" t="s">
        <v>77</v>
      </c>
      <c r="B358" s="27">
        <v>0</v>
      </c>
      <c r="C358" s="27">
        <v>0</v>
      </c>
      <c r="D358" s="27">
        <v>0</v>
      </c>
      <c r="E358" s="29">
        <v>0</v>
      </c>
      <c r="F358" s="29">
        <v>0</v>
      </c>
      <c r="G358" s="29">
        <v>0</v>
      </c>
      <c r="H358" s="29">
        <v>0</v>
      </c>
    </row>
    <row r="359" spans="1:8" ht="24.95" customHeight="1" x14ac:dyDescent="0.25">
      <c r="A359" s="15" t="s">
        <v>78</v>
      </c>
      <c r="B359" s="27">
        <v>0</v>
      </c>
      <c r="C359" s="27">
        <v>0</v>
      </c>
      <c r="D359" s="27">
        <v>0</v>
      </c>
      <c r="E359" s="29">
        <v>0</v>
      </c>
      <c r="F359" s="29">
        <v>0</v>
      </c>
      <c r="G359" s="29">
        <v>0</v>
      </c>
      <c r="H359" s="29">
        <v>0</v>
      </c>
    </row>
    <row r="360" spans="1:8" ht="24.95" customHeight="1" x14ac:dyDescent="0.25">
      <c r="A360" s="15" t="s">
        <v>79</v>
      </c>
      <c r="B360" s="27">
        <v>6</v>
      </c>
      <c r="C360" s="27">
        <v>7</v>
      </c>
      <c r="D360" s="27">
        <v>91.455988641440385</v>
      </c>
      <c r="E360" s="29">
        <v>35520.264999999999</v>
      </c>
      <c r="F360" s="29">
        <v>35580.952380952382</v>
      </c>
      <c r="G360" s="29">
        <v>35520.264999999999</v>
      </c>
      <c r="H360" s="29">
        <v>60.687380952382227</v>
      </c>
    </row>
    <row r="361" spans="1:8" ht="24.95" customHeight="1" x14ac:dyDescent="0.25">
      <c r="A361" s="15" t="s">
        <v>80</v>
      </c>
      <c r="B361" s="27">
        <v>0</v>
      </c>
      <c r="C361" s="27">
        <v>0</v>
      </c>
      <c r="D361" s="27">
        <v>0</v>
      </c>
      <c r="E361" s="29">
        <v>0</v>
      </c>
      <c r="F361" s="29">
        <v>0</v>
      </c>
      <c r="G361" s="29">
        <v>0</v>
      </c>
      <c r="H361" s="29">
        <v>0</v>
      </c>
    </row>
    <row r="362" spans="1:8" ht="24.95" customHeight="1" x14ac:dyDescent="0.25">
      <c r="A362" s="15" t="s">
        <v>81</v>
      </c>
      <c r="B362" s="27">
        <v>0</v>
      </c>
      <c r="C362" s="27">
        <v>0</v>
      </c>
      <c r="D362" s="27">
        <v>0</v>
      </c>
      <c r="E362" s="29">
        <v>0</v>
      </c>
      <c r="F362" s="29">
        <v>0</v>
      </c>
      <c r="G362" s="29">
        <v>0</v>
      </c>
      <c r="H362" s="29">
        <v>0</v>
      </c>
    </row>
    <row r="363" spans="1:8" ht="24.95" customHeight="1" x14ac:dyDescent="0.25">
      <c r="A363" s="15" t="s">
        <v>82</v>
      </c>
      <c r="B363" s="27">
        <v>1.4</v>
      </c>
      <c r="C363" s="27">
        <v>0</v>
      </c>
      <c r="D363" s="27">
        <v>0</v>
      </c>
      <c r="E363" s="29">
        <v>0</v>
      </c>
      <c r="F363" s="29">
        <v>0</v>
      </c>
      <c r="G363" s="29">
        <v>0</v>
      </c>
      <c r="H363" s="29">
        <v>0</v>
      </c>
    </row>
    <row r="364" spans="1:8" ht="24.95" customHeight="1" x14ac:dyDescent="0.25">
      <c r="A364" s="15" t="s">
        <v>83</v>
      </c>
      <c r="B364" s="46">
        <v>0</v>
      </c>
      <c r="C364" s="46">
        <v>0</v>
      </c>
      <c r="D364" s="46">
        <v>0</v>
      </c>
      <c r="E364" s="28">
        <v>0</v>
      </c>
      <c r="F364" s="28">
        <v>0</v>
      </c>
      <c r="G364" s="28">
        <v>0</v>
      </c>
      <c r="H364" s="28">
        <v>0</v>
      </c>
    </row>
    <row r="365" spans="1:8" ht="24.95" customHeight="1" x14ac:dyDescent="0.25">
      <c r="A365" s="15" t="s">
        <v>84</v>
      </c>
      <c r="B365" s="27">
        <v>0.4</v>
      </c>
      <c r="C365" s="27">
        <v>0.5</v>
      </c>
      <c r="D365" s="27">
        <v>72.998329263590804</v>
      </c>
      <c r="E365" s="29">
        <v>26611.02</v>
      </c>
      <c r="F365" s="29">
        <v>28400.000000000004</v>
      </c>
      <c r="G365" s="29">
        <v>26611.02</v>
      </c>
      <c r="H365" s="29">
        <v>1788.9800000000032</v>
      </c>
    </row>
    <row r="366" spans="1:8" ht="24.95" customHeight="1" x14ac:dyDescent="0.25">
      <c r="A366" s="15" t="s">
        <v>85</v>
      </c>
      <c r="B366" s="27">
        <v>1</v>
      </c>
      <c r="C366" s="27">
        <v>1</v>
      </c>
      <c r="D366" s="27">
        <v>71.713147410358573</v>
      </c>
      <c r="E366" s="29">
        <v>29023.13</v>
      </c>
      <c r="F366" s="29">
        <v>27900.000000000004</v>
      </c>
      <c r="G366" s="29">
        <v>29023.13</v>
      </c>
      <c r="H366" s="29">
        <v>-1123.1299999999974</v>
      </c>
    </row>
    <row r="367" spans="1:8" s="11" customFormat="1" ht="72" customHeight="1" x14ac:dyDescent="0.25">
      <c r="A367" s="47" t="s">
        <v>146</v>
      </c>
      <c r="B367" s="48">
        <f>B301+B302+B303+B304+B305+B306+B307+B308+B309+B310+B311+B312+B313+B314+B315+B316+B317+B318+B319+B320+B321+B322+B323+B324+B325+B326+B327+B328+B329+B330+B331+B332+B333+B334+B335+B336+B337+B338+B339+B340+B341+B342+B343+B344+B345+B346+B347+B348+B349+B350+B351+B352+B353+B354+B355+B356+B357+B358+B359+B360+B361+B362+B363+B364+B365+B366</f>
        <v>1371.6</v>
      </c>
      <c r="C367" s="48">
        <f>C301+C302+C303+C304+C305+C306+C307+C308+C309+C310+C311+C312+C313+C314+C315+C316+C317+C318+C319+C320+C321+C322+C323+C324+C325+C326+C327+C328+C329+C330+C331+C332+C333+C334+C335+C336+C337+C338+C339+C340+C341+C342+C343+C344+C345+C346+C347+C348+C349+C350+C351+C352+C353+C354+C355+C356+C357+C358+C359+C360+C361+C362+C363+C364+C365+C366</f>
        <v>1514.5</v>
      </c>
      <c r="D367" s="41">
        <v>97.895414653027686</v>
      </c>
      <c r="E367" s="49">
        <v>38905</v>
      </c>
      <c r="F367" s="49">
        <v>38086.211070760422</v>
      </c>
      <c r="G367" s="55">
        <v>38905</v>
      </c>
      <c r="H367" s="40">
        <v>-818.78892923957756</v>
      </c>
    </row>
    <row r="368" spans="1:8" ht="24.95" customHeight="1" x14ac:dyDescent="0.25">
      <c r="A368" s="56" t="s">
        <v>24</v>
      </c>
      <c r="B368" s="57"/>
      <c r="C368" s="57"/>
      <c r="D368" s="57"/>
      <c r="E368" s="57"/>
      <c r="F368" s="57"/>
      <c r="G368" s="57"/>
      <c r="H368" s="58"/>
    </row>
    <row r="369" spans="1:8" ht="24.95" customHeight="1" x14ac:dyDescent="0.25">
      <c r="A369" s="26" t="s">
        <v>192</v>
      </c>
      <c r="B369" s="42">
        <v>120.8</v>
      </c>
      <c r="C369" s="42">
        <v>120.6</v>
      </c>
      <c r="D369" s="27">
        <v>91.481645592597076</v>
      </c>
      <c r="E369" s="50">
        <v>35591</v>
      </c>
      <c r="F369" s="50">
        <v>35590.934217799891</v>
      </c>
      <c r="G369" s="30">
        <v>35591</v>
      </c>
      <c r="H369" s="29">
        <v>-6.5782200108515099E-2</v>
      </c>
    </row>
    <row r="370" spans="1:8" ht="24.95" customHeight="1" x14ac:dyDescent="0.25">
      <c r="A370" s="26" t="s">
        <v>193</v>
      </c>
      <c r="B370" s="42">
        <v>2</v>
      </c>
      <c r="C370" s="42">
        <v>2</v>
      </c>
      <c r="D370" s="27">
        <v>91.462108555027214</v>
      </c>
      <c r="E370" s="50">
        <v>35591</v>
      </c>
      <c r="F370" s="50">
        <v>35583.333333333336</v>
      </c>
      <c r="G370" s="30">
        <v>35591</v>
      </c>
      <c r="H370" s="29">
        <v>-7.6666666666642413</v>
      </c>
    </row>
    <row r="371" spans="1:8" ht="24.95" customHeight="1" x14ac:dyDescent="0.25">
      <c r="A371" s="26" t="s">
        <v>195</v>
      </c>
      <c r="B371" s="42">
        <v>135.1</v>
      </c>
      <c r="C371" s="42">
        <v>135.1</v>
      </c>
      <c r="D371" s="27">
        <v>94.694405920169757</v>
      </c>
      <c r="E371" s="50">
        <v>36841</v>
      </c>
      <c r="F371" s="50">
        <v>36840.858623242042</v>
      </c>
      <c r="G371" s="30">
        <v>36841</v>
      </c>
      <c r="H371" s="29">
        <v>-0.14137675795791438</v>
      </c>
    </row>
    <row r="372" spans="1:8" ht="24.95" customHeight="1" x14ac:dyDescent="0.25">
      <c r="A372" s="26" t="s">
        <v>196</v>
      </c>
      <c r="B372" s="42">
        <v>19</v>
      </c>
      <c r="C372" s="42">
        <v>19</v>
      </c>
      <c r="D372" s="27">
        <v>105.79075886606375</v>
      </c>
      <c r="E372" s="50">
        <v>41158</v>
      </c>
      <c r="F372" s="50">
        <v>41157.8947368421</v>
      </c>
      <c r="G372" s="30">
        <v>41158</v>
      </c>
      <c r="H372" s="29">
        <v>-0.10526315790048102</v>
      </c>
    </row>
    <row r="373" spans="1:8" ht="24.95" customHeight="1" x14ac:dyDescent="0.25">
      <c r="A373" s="26" t="s">
        <v>197</v>
      </c>
      <c r="B373" s="42">
        <v>7</v>
      </c>
      <c r="C373" s="42">
        <v>7</v>
      </c>
      <c r="D373" s="27">
        <v>154.81300604035471</v>
      </c>
      <c r="E373" s="50">
        <v>60230</v>
      </c>
      <c r="F373" s="50">
        <v>60230</v>
      </c>
      <c r="G373" s="30">
        <v>60230</v>
      </c>
      <c r="H373" s="29">
        <v>0</v>
      </c>
    </row>
    <row r="374" spans="1:8" ht="24.95" customHeight="1" x14ac:dyDescent="0.25">
      <c r="A374" s="26" t="s">
        <v>198</v>
      </c>
      <c r="B374" s="42">
        <v>14</v>
      </c>
      <c r="C374" s="42">
        <v>14</v>
      </c>
      <c r="D374" s="27">
        <v>143.95260738918364</v>
      </c>
      <c r="E374" s="50">
        <v>56005</v>
      </c>
      <c r="F374" s="50">
        <v>56004.761904761901</v>
      </c>
      <c r="G374" s="30">
        <v>56005</v>
      </c>
      <c r="H374" s="29">
        <v>-0.23809523809904931</v>
      </c>
    </row>
    <row r="375" spans="1:8" ht="24.95" customHeight="1" x14ac:dyDescent="0.25">
      <c r="A375" s="26" t="s">
        <v>199</v>
      </c>
      <c r="B375" s="42">
        <v>37</v>
      </c>
      <c r="C375" s="42">
        <v>37</v>
      </c>
      <c r="D375" s="27">
        <v>94.482864820867661</v>
      </c>
      <c r="E375" s="50">
        <v>36759</v>
      </c>
      <c r="F375" s="50">
        <v>36758.558558558565</v>
      </c>
      <c r="G375" s="30">
        <v>36759</v>
      </c>
      <c r="H375" s="29">
        <v>-0.44144144143501762</v>
      </c>
    </row>
    <row r="376" spans="1:8" ht="24.95" customHeight="1" x14ac:dyDescent="0.25">
      <c r="A376" s="26" t="s">
        <v>200</v>
      </c>
      <c r="B376" s="42">
        <v>10</v>
      </c>
      <c r="C376" s="42">
        <v>10</v>
      </c>
      <c r="D376" s="27">
        <v>140.73598080795097</v>
      </c>
      <c r="E376" s="50">
        <v>54755</v>
      </c>
      <c r="F376" s="50">
        <v>54753.333333333328</v>
      </c>
      <c r="G376" s="30">
        <v>54755</v>
      </c>
      <c r="H376" s="29">
        <v>-1.6666666666715173</v>
      </c>
    </row>
    <row r="377" spans="1:8" ht="24.95" customHeight="1" x14ac:dyDescent="0.25">
      <c r="A377" s="26" t="s">
        <v>201</v>
      </c>
      <c r="B377" s="42">
        <v>11</v>
      </c>
      <c r="C377" s="42">
        <v>11</v>
      </c>
      <c r="D377" s="27">
        <v>91.481581007348908</v>
      </c>
      <c r="E377" s="50">
        <v>35591</v>
      </c>
      <c r="F377" s="50">
        <v>35590.909090909096</v>
      </c>
      <c r="G377" s="30">
        <v>35591</v>
      </c>
      <c r="H377" s="29">
        <v>-9.0909090904460754E-2</v>
      </c>
    </row>
    <row r="378" spans="1:8" ht="24.95" customHeight="1" x14ac:dyDescent="0.25">
      <c r="A378" s="26" t="s">
        <v>202</v>
      </c>
      <c r="B378" s="42">
        <v>10</v>
      </c>
      <c r="C378" s="42">
        <v>10</v>
      </c>
      <c r="D378" s="27">
        <v>126.66752345456882</v>
      </c>
      <c r="E378" s="50">
        <v>49280</v>
      </c>
      <c r="F378" s="50">
        <v>49280</v>
      </c>
      <c r="G378" s="30">
        <v>49280</v>
      </c>
      <c r="H378" s="29">
        <v>0</v>
      </c>
    </row>
    <row r="379" spans="1:8" ht="24.95" customHeight="1" x14ac:dyDescent="0.25">
      <c r="A379" s="26" t="s">
        <v>203</v>
      </c>
      <c r="B379" s="42">
        <v>12</v>
      </c>
      <c r="C379" s="42">
        <v>12</v>
      </c>
      <c r="D379" s="27">
        <v>126.66895143440576</v>
      </c>
      <c r="E379" s="50">
        <v>49280</v>
      </c>
      <c r="F379" s="50">
        <v>49280.555555555562</v>
      </c>
      <c r="G379" s="30">
        <v>49280</v>
      </c>
      <c r="H379" s="29">
        <v>0.55555555556202307</v>
      </c>
    </row>
    <row r="380" spans="1:8" ht="24.95" customHeight="1" x14ac:dyDescent="0.25">
      <c r="A380" s="26" t="s">
        <v>204</v>
      </c>
      <c r="B380" s="42">
        <v>5</v>
      </c>
      <c r="C380" s="42">
        <v>5</v>
      </c>
      <c r="D380" s="27">
        <v>91.487812192091852</v>
      </c>
      <c r="E380" s="50">
        <v>35591</v>
      </c>
      <c r="F380" s="50">
        <v>35593.333333333336</v>
      </c>
      <c r="G380" s="30">
        <v>35591</v>
      </c>
      <c r="H380" s="29">
        <v>2.3333333333357587</v>
      </c>
    </row>
    <row r="381" spans="1:8" s="11" customFormat="1" ht="69.75" customHeight="1" x14ac:dyDescent="0.25">
      <c r="A381" s="47" t="s">
        <v>147</v>
      </c>
      <c r="B381" s="41">
        <f>SUM(B369:B380)</f>
        <v>382.9</v>
      </c>
      <c r="C381" s="41">
        <f>SUM(C369:C380)</f>
        <v>382.7</v>
      </c>
      <c r="D381" s="41">
        <v>100.00402871656632</v>
      </c>
      <c r="E381" s="40">
        <v>38905.001044659177</v>
      </c>
      <c r="F381" s="40">
        <v>38906.567372180129</v>
      </c>
      <c r="G381" s="51">
        <v>38905.001044659177</v>
      </c>
      <c r="H381" s="40">
        <v>1.5663275209517451</v>
      </c>
    </row>
    <row r="382" spans="1:8" ht="24.95" customHeight="1" x14ac:dyDescent="0.25">
      <c r="A382" s="56" t="s">
        <v>25</v>
      </c>
      <c r="B382" s="57"/>
      <c r="C382" s="57"/>
      <c r="D382" s="57"/>
      <c r="E382" s="57"/>
      <c r="F382" s="57"/>
      <c r="G382" s="57"/>
      <c r="H382" s="58"/>
    </row>
    <row r="383" spans="1:8" ht="47.25" x14ac:dyDescent="0.25">
      <c r="A383" s="26" t="s">
        <v>211</v>
      </c>
      <c r="B383" s="27">
        <v>8</v>
      </c>
      <c r="C383" s="27">
        <v>8</v>
      </c>
      <c r="D383" s="27">
        <v>89.962729726256256</v>
      </c>
      <c r="E383" s="52">
        <v>34900</v>
      </c>
      <c r="F383" s="52">
        <v>35000</v>
      </c>
      <c r="G383" s="36">
        <v>34900</v>
      </c>
      <c r="H383" s="36">
        <v>100</v>
      </c>
    </row>
    <row r="384" spans="1:8" ht="31.5" customHeight="1" x14ac:dyDescent="0.25">
      <c r="A384" s="26" t="s">
        <v>34</v>
      </c>
      <c r="B384" s="27">
        <v>1</v>
      </c>
      <c r="C384" s="27">
        <v>1</v>
      </c>
      <c r="D384" s="27">
        <v>91.247911579488488</v>
      </c>
      <c r="E384" s="52">
        <v>35500</v>
      </c>
      <c r="F384" s="52">
        <v>35500</v>
      </c>
      <c r="G384" s="36">
        <v>35500</v>
      </c>
      <c r="H384" s="36">
        <v>0</v>
      </c>
    </row>
    <row r="385" spans="1:8" ht="33" customHeight="1" x14ac:dyDescent="0.25">
      <c r="A385" s="26" t="s">
        <v>36</v>
      </c>
      <c r="B385" s="27">
        <v>61.3</v>
      </c>
      <c r="C385" s="27">
        <v>61.3</v>
      </c>
      <c r="D385" s="27">
        <v>101.47835048621315</v>
      </c>
      <c r="E385" s="52">
        <v>39100</v>
      </c>
      <c r="F385" s="52">
        <v>39480.152256661226</v>
      </c>
      <c r="G385" s="36">
        <v>39100</v>
      </c>
      <c r="H385" s="36">
        <v>380.15225666122569</v>
      </c>
    </row>
    <row r="386" spans="1:8" s="11" customFormat="1" ht="70.5" customHeight="1" x14ac:dyDescent="0.25">
      <c r="A386" s="47" t="s">
        <v>148</v>
      </c>
      <c r="B386" s="41">
        <f>SUM(B383:B385)</f>
        <v>70.3</v>
      </c>
      <c r="C386" s="41">
        <f>SUM(C383:C385)</f>
        <v>70.3</v>
      </c>
      <c r="D386" s="41">
        <v>100.02237032993465</v>
      </c>
      <c r="E386" s="40">
        <v>38905</v>
      </c>
      <c r="F386" s="40">
        <v>38913.703176861069</v>
      </c>
      <c r="G386" s="40">
        <v>38905</v>
      </c>
      <c r="H386" s="37">
        <v>8.7031768610686413</v>
      </c>
    </row>
    <row r="387" spans="1:8" ht="64.5" customHeight="1" x14ac:dyDescent="0.25">
      <c r="A387" s="20" t="s">
        <v>149</v>
      </c>
      <c r="B387" s="39">
        <f>B367+B381+B386</f>
        <v>1824.8</v>
      </c>
      <c r="C387" s="39">
        <f>C367+C381+C386</f>
        <v>1967.5</v>
      </c>
      <c r="D387" s="24">
        <v>98.381560313105325</v>
      </c>
      <c r="E387" s="40">
        <v>38905.000219202106</v>
      </c>
      <c r="F387" s="40">
        <v>38275.34603981363</v>
      </c>
      <c r="G387" s="40">
        <v>38905.000219202106</v>
      </c>
      <c r="H387" s="38">
        <v>-629.65417938847531</v>
      </c>
    </row>
    <row r="388" spans="1:8" ht="61.15" customHeight="1" x14ac:dyDescent="0.25">
      <c r="A388" s="86"/>
      <c r="B388" s="86"/>
      <c r="C388" s="86"/>
      <c r="D388" s="86"/>
      <c r="E388" s="86"/>
      <c r="F388" s="86"/>
      <c r="G388" s="86"/>
      <c r="H388" s="86"/>
    </row>
    <row r="389" spans="1:8" ht="47.25" customHeight="1" x14ac:dyDescent="0.25">
      <c r="A389" s="75"/>
      <c r="B389" s="75"/>
      <c r="C389" s="75"/>
      <c r="D389" s="75"/>
      <c r="E389" s="75"/>
      <c r="F389" s="75"/>
      <c r="G389" s="75"/>
      <c r="H389" s="75"/>
    </row>
  </sheetData>
  <mergeCells count="26">
    <mergeCell ref="A389:H389"/>
    <mergeCell ref="A127:H127"/>
    <mergeCell ref="A128:H128"/>
    <mergeCell ref="A196:H196"/>
    <mergeCell ref="A245:H245"/>
    <mergeCell ref="A261:H261"/>
    <mergeCell ref="A276:H276"/>
    <mergeCell ref="A299:H299"/>
    <mergeCell ref="A300:H300"/>
    <mergeCell ref="A368:H368"/>
    <mergeCell ref="A382:H382"/>
    <mergeCell ref="A388:H388"/>
    <mergeCell ref="A113:H113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3:H103"/>
  </mergeCells>
  <pageMargins left="0" right="0" top="0.74803149606299213" bottom="0.74803149606299213" header="0.31496062992125984" footer="0.31496062992125984"/>
  <pageSetup paperSize="9" scale="51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</vt:lpstr>
      <vt:lpstr>'196-ра'!Заголовки_для_печати</vt:lpstr>
      <vt:lpstr>'196-ра'!Область_печати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2024-05-21T08:06:47Z</dcterms:modified>
</cp:coreProperties>
</file>