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820" yWindow="-48" windowWidth="13920" windowHeight="10392"/>
  </bookViews>
  <sheets>
    <sheet name="196-ра" sheetId="6" r:id="rId1"/>
  </sheets>
  <definedNames>
    <definedName name="_xlnm.Print_Titles" localSheetId="0">'196-ра'!$4:$5</definedName>
    <definedName name="_xlnm.Print_Area" localSheetId="0">'196-ра'!$A$1:$H$389</definedName>
  </definedNames>
  <calcPr calcId="152511"/>
</workbook>
</file>

<file path=xl/calcChain.xml><?xml version="1.0" encoding="utf-8"?>
<calcChain xmlns="http://schemas.openxmlformats.org/spreadsheetml/2006/main">
  <c r="G113" i="6" l="1"/>
  <c r="C113" i="6"/>
  <c r="F113" i="6" s="1"/>
  <c r="B113" i="6"/>
  <c r="H112" i="6"/>
  <c r="G112" i="6"/>
  <c r="H111" i="6"/>
  <c r="G111" i="6"/>
  <c r="H110" i="6"/>
  <c r="G110" i="6"/>
  <c r="H109" i="6"/>
  <c r="G109" i="6"/>
  <c r="H108" i="6"/>
  <c r="G108" i="6"/>
  <c r="H107" i="6"/>
  <c r="G107" i="6"/>
  <c r="H106" i="6"/>
  <c r="G106" i="6"/>
  <c r="H105" i="6"/>
  <c r="G105" i="6"/>
  <c r="H102" i="6"/>
  <c r="H101" i="6"/>
  <c r="H100" i="6"/>
  <c r="H99" i="6"/>
  <c r="H98" i="6"/>
  <c r="H97" i="6"/>
  <c r="H96" i="6"/>
  <c r="H95" i="6"/>
  <c r="C94" i="6"/>
  <c r="B94" i="6"/>
  <c r="E94" i="6" s="1"/>
  <c r="G94" i="6" s="1"/>
  <c r="H93" i="6"/>
  <c r="H92" i="6"/>
  <c r="H91" i="6"/>
  <c r="H90" i="6"/>
  <c r="H89" i="6"/>
  <c r="H88" i="6"/>
  <c r="C87" i="6"/>
  <c r="F87" i="6" s="1"/>
  <c r="B87" i="6"/>
  <c r="E87" i="6" s="1"/>
  <c r="H86" i="6"/>
  <c r="H85" i="6" s="1"/>
  <c r="G85" i="6"/>
  <c r="F85" i="6"/>
  <c r="E85" i="6"/>
  <c r="C85" i="6"/>
  <c r="B85" i="6"/>
  <c r="C83" i="6"/>
  <c r="F83" i="6" s="1"/>
  <c r="H82" i="6"/>
  <c r="G82" i="6"/>
  <c r="H81" i="6"/>
  <c r="G81" i="6"/>
  <c r="H80" i="6"/>
  <c r="G80" i="6"/>
  <c r="H79" i="6"/>
  <c r="G79" i="6"/>
  <c r="H78" i="6"/>
  <c r="G78" i="6"/>
  <c r="G75" i="6"/>
  <c r="C75" i="6"/>
  <c r="F75" i="6" s="1"/>
  <c r="B75" i="6"/>
  <c r="H74" i="6"/>
  <c r="H73" i="6"/>
  <c r="H72" i="6"/>
  <c r="H71" i="6"/>
  <c r="H70" i="6"/>
  <c r="H69" i="6"/>
  <c r="H68" i="6"/>
  <c r="H67" i="6"/>
  <c r="H66" i="6"/>
  <c r="H65" i="6"/>
  <c r="H64" i="6"/>
  <c r="H63" i="6"/>
  <c r="H62" i="6"/>
  <c r="H61" i="6"/>
  <c r="H60" i="6"/>
  <c r="H59" i="6"/>
  <c r="H58" i="6"/>
  <c r="H57" i="6"/>
  <c r="H56" i="6"/>
  <c r="H55" i="6"/>
  <c r="H54" i="6"/>
  <c r="H53" i="6"/>
  <c r="H52" i="6"/>
  <c r="H51" i="6"/>
  <c r="H50" i="6"/>
  <c r="H49" i="6"/>
  <c r="H48" i="6"/>
  <c r="H47" i="6"/>
  <c r="H46" i="6"/>
  <c r="H45" i="6"/>
  <c r="H44" i="6"/>
  <c r="H43" i="6"/>
  <c r="H42" i="6"/>
  <c r="H41" i="6"/>
  <c r="H40" i="6"/>
  <c r="H39" i="6"/>
  <c r="H38" i="6"/>
  <c r="H37" i="6"/>
  <c r="H36" i="6"/>
  <c r="H35" i="6"/>
  <c r="H34" i="6"/>
  <c r="H33" i="6"/>
  <c r="H32" i="6"/>
  <c r="H31" i="6"/>
  <c r="H30" i="6"/>
  <c r="H29" i="6"/>
  <c r="H28" i="6"/>
  <c r="H27" i="6"/>
  <c r="H26" i="6"/>
  <c r="H25" i="6"/>
  <c r="H24" i="6"/>
  <c r="H23" i="6"/>
  <c r="H22" i="6"/>
  <c r="H21" i="6"/>
  <c r="H20" i="6"/>
  <c r="H19" i="6"/>
  <c r="H18" i="6"/>
  <c r="H17" i="6"/>
  <c r="H16" i="6"/>
  <c r="H15" i="6"/>
  <c r="H14" i="6"/>
  <c r="H13" i="6"/>
  <c r="H12" i="6"/>
  <c r="H11" i="6"/>
  <c r="H10" i="6"/>
  <c r="H9" i="6"/>
  <c r="H87" i="6" l="1"/>
  <c r="C103" i="6"/>
  <c r="G83" i="6"/>
  <c r="H75" i="6"/>
  <c r="H83" i="6"/>
  <c r="G87" i="6"/>
  <c r="B103" i="6"/>
  <c r="E103" i="6" s="1"/>
  <c r="H113" i="6"/>
  <c r="F94" i="6"/>
  <c r="G103" i="6" l="1"/>
  <c r="H94" i="6"/>
  <c r="F103" i="6"/>
  <c r="H103" i="6" l="1"/>
</calcChain>
</file>

<file path=xl/sharedStrings.xml><?xml version="1.0" encoding="utf-8"?>
<sst xmlns="http://schemas.openxmlformats.org/spreadsheetml/2006/main" count="393" uniqueCount="213">
  <si>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</si>
  <si>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</si>
  <si>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</si>
  <si>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</si>
  <si>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</si>
  <si>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</si>
  <si>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</si>
  <si>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</si>
  <si>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</si>
  <si>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</si>
  <si>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</si>
  <si>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</si>
  <si>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</si>
  <si>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</si>
  <si>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</si>
  <si>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</si>
  <si>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</si>
  <si>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</si>
  <si>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</si>
  <si>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</si>
  <si>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</si>
  <si>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</si>
  <si>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</si>
  <si>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</si>
  <si>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</si>
  <si>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</si>
  <si>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</si>
  <si>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</si>
  <si>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</si>
  <si>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</si>
  <si>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</si>
  <si>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</si>
  <si>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</si>
  <si>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</si>
  <si>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</si>
  <si>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</si>
  <si>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</si>
  <si>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</si>
  <si>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</si>
  <si>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</si>
  <si>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</si>
  <si>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</si>
  <si>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</si>
  <si>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</si>
  <si>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</si>
  <si>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</si>
  <si>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</si>
  <si>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</si>
  <si>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</si>
  <si>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</si>
  <si>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</si>
  <si>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</si>
  <si>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</si>
  <si>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</si>
  <si>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</si>
  <si>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 xml:space="preserve">Отношение средней заработной платы работников соответствующей категории к среднемесячному доходу от трудовой деятельности по Томской области, %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</si>
  <si>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</si>
  <si>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</si>
  <si>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</si>
  <si>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</si>
  <si>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</si>
  <si>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</si>
  <si>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</si>
  <si>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</si>
  <si>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</si>
  <si>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</si>
  <si>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</si>
  <si>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</si>
  <si>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</si>
  <si>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</si>
  <si>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</si>
  <si>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</si>
  <si>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</si>
  <si>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</si>
  <si>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</si>
  <si>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</si>
  <si>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</si>
  <si>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</si>
  <si>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</si>
  <si>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</si>
  <si>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</si>
  <si>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</si>
  <si>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</si>
  <si>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</si>
  <si>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>ОГБУЗ «Центр медицинской профилактики»</t>
  </si>
  <si>
    <t>ОГБУЗ «Поликлиника ТНЦ СО РАН»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</si>
  <si>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</si>
  <si>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</si>
  <si>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</si>
  <si>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</si>
  <si>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</si>
  <si>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</si>
  <si>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</si>
  <si>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</si>
  <si>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</si>
  <si>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</si>
  <si>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</si>
  <si>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</si>
  <si>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</si>
  <si>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</si>
  <si>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</si>
  <si>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</si>
  <si>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</si>
  <si>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</si>
  <si>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Плановое значение средней заработной платы отдельной категории работников на год, руб.*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</si>
  <si>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</si>
  <si>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</si>
  <si>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</si>
  <si>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</si>
  <si>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</si>
  <si>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</si>
  <si>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</si>
  <si>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</si>
  <si>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</si>
  <si>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</si>
  <si>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ОГАУ «ДИПИ «Лесная дача»</t>
  </si>
  <si>
    <t>ОГАУ «КЦСОН ТО»</t>
  </si>
  <si>
    <t>ОГАУ «ШПИ «Забота»</t>
  </si>
  <si>
    <t>ОГБУ «ДИПИ «Виола» ЗАТО Северск»</t>
  </si>
  <si>
    <t>ОГБУ«ПИ Колпашевского района»</t>
  </si>
  <si>
    <t>ОГБУ «ПИ Томского района»</t>
  </si>
  <si>
    <t>ОГБУ «Итатский ДИПИ»</t>
  </si>
  <si>
    <t>МАОУ ДОД ДЮСШ №2</t>
  </si>
  <si>
    <t>Муниципальное автономное дошкольное образовательное учреждение детский сад комбинированного вида № 6 г. Томска</t>
  </si>
  <si>
    <t>Муниципальное бюджетное дошкольное образовательное учреждение Центр развития ребенка - детский сад  № 21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</si>
  <si>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</si>
  <si>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</si>
  <si>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Центр развития ребенка - детский сад  № 83 г. Томска</t>
  </si>
  <si>
    <t>Муниципальное автономное дошкольное образовательное учреждение детский сад  комбинированного вида № 99 г. Томска</t>
  </si>
  <si>
    <t xml:space="preserve">Муниципальное бюджетное дошкольное образовательное учреждение, детский сад общеразвивающего вида № 103 г. Томска </t>
  </si>
  <si>
    <t>Северск</t>
  </si>
  <si>
    <t>ОГБОУ «Школа-интернат для обучающихся с нарушениями слуха»</t>
  </si>
  <si>
    <t>МБДОУ «ЦРР - детский сад «Колокольчик»</t>
  </si>
  <si>
    <t>МБДОУ детский сад «Солнышко»</t>
  </si>
  <si>
    <t>МБДОУ д/с «Ромашка»</t>
  </si>
  <si>
    <t>МБДОУ д/с «Малыш»</t>
  </si>
  <si>
    <t>МБОУ «Северская специальная (коррекционная) школа-интернат VIII вида»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</si>
  <si>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</si>
  <si>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</si>
  <si>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</si>
  <si>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</si>
  <si>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</si>
  <si>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</si>
  <si>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</si>
  <si>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</si>
  <si>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</si>
  <si>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</si>
  <si>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</si>
  <si>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</si>
  <si>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</si>
  <si>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</si>
  <si>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</si>
  <si>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ОГБУ «Наргинский ДИПИ Молчановского района»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</si>
  <si>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</si>
  <si>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</si>
  <si>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</si>
  <si>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</si>
  <si>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</si>
  <si>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</si>
  <si>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</si>
  <si>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</si>
  <si>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</si>
  <si>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автономное дошкольное образовательное учреждение детский сад  комбинированного вида № 57 г. Томска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</si>
  <si>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</si>
  <si>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учреждение,  детский сад общеразвивающего вида № 76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</si>
  <si>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</si>
  <si>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</si>
  <si>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</si>
  <si>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ОГАУЗ «Моряковская УБ» им. В.С.Демьянова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</si>
  <si>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</si>
  <si>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</si>
  <si>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</si>
  <si>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</si>
  <si>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</si>
  <si>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</si>
  <si>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</si>
  <si>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</si>
  <si>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</si>
  <si>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</si>
  <si>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</si>
  <si>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</si>
  <si>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</si>
  <si>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</si>
  <si>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</si>
  <si>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</si>
  <si>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</si>
  <si>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</si>
  <si>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</si>
  <si>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</si>
  <si>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МБДОУ д/с «Светлячок»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</si>
  <si>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</si>
  <si>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</si>
  <si>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</si>
  <si>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</si>
  <si>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</si>
  <si>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ОГАУ "ШПИ "Забота"</t>
  </si>
  <si>
    <t>ОГБУ "ДИПИ "Виола" ЗАТО Северск"</t>
  </si>
  <si>
    <t>ОГБУ "ДИПИ Александровского района"</t>
  </si>
  <si>
    <t>ОГБУ "ДИПИ Колпашевского района"</t>
  </si>
  <si>
    <t>ОГБУ "ПИ Томского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</si>
  <si>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</si>
  <si>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</si>
  <si>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</si>
  <si>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</si>
  <si>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</si>
  <si>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</si>
  <si>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</si>
  <si>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</si>
  <si>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Томский</t>
  </si>
  <si>
    <t>МБОУ "Курлекская СОШ" Томского района</t>
  </si>
  <si>
    <t>Муниципальное бюджетное дошкольное образовательное учреждение № 104 г. Томска</t>
  </si>
  <si>
    <t>ОГКУ для детей с ограниченными возможностями здоровья "Центр помощи детям, оставшимся без попечения родителей, "Росток"</t>
  </si>
  <si>
    <t>МАУ ДО  ДЮСШ №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</si>
</sst>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0">
    <xf numFmtId="0" fontId="0" fillId="0" borderId="0"/>
    <xf numFmtId="0" fontId="4" fillId="0" borderId="0"/>
    <xf numFmtId="0" fontId="5" fillId="0" borderId="0">
      <alignment vertical="top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3" fillId="0" borderId="0"/>
    <xf numFmtId="170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</cellStyleXfs>
  <cellXfs count="82">
    <xf numFmtId="0" fontId="0" fillId="0" borderId="0" xfId="0"/>
    <xf numFmtId="0" fontId="8" fillId="2" borderId="0" xfId="0" applyFont="1" applyFill="1"/>
    <xf numFmtId="0" fontId="13" fillId="2" borderId="6" xfId="1" applyFont="1" applyFill="1" applyBorder="1" applyAlignment="1">
      <alignment horizontal="left" vertical="center" wrapText="1"/>
    </xf>
    <xf numFmtId="0" fontId="7" fillId="2" borderId="0" xfId="0" applyFont="1" applyFill="1"/>
    <xf numFmtId="1" fontId="12" fillId="2" borderId="6" xfId="2" applyNumberFormat="1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left" vertical="center" wrapText="1"/>
    </xf>
    <xf numFmtId="0" fontId="12" fillId="2" borderId="6" xfId="1" applyFont="1" applyFill="1" applyBorder="1" applyAlignment="1">
      <alignment horizontal="left" vertical="center" wrapText="1"/>
    </xf>
    <xf numFmtId="0" fontId="15" fillId="2" borderId="0" xfId="0" applyFont="1" applyFill="1"/>
    <xf numFmtId="0" fontId="14" fillId="2" borderId="0" xfId="0" applyFont="1" applyFill="1"/>
    <xf numFmtId="165" fontId="13" fillId="2" borderId="6" xfId="1" applyNumberFormat="1" applyFont="1" applyFill="1" applyBorder="1" applyAlignment="1">
      <alignment horizontal="center" vertical="center" wrapText="1"/>
    </xf>
    <xf numFmtId="165" fontId="13" fillId="2" borderId="6" xfId="1" applyNumberFormat="1" applyFont="1" applyFill="1" applyBorder="1" applyAlignment="1">
      <alignment horizontal="center" vertical="center"/>
    </xf>
    <xf numFmtId="164" fontId="13" fillId="2" borderId="6" xfId="1" applyNumberFormat="1" applyFont="1" applyFill="1" applyBorder="1" applyAlignment="1">
      <alignment horizontal="center" vertical="center" wrapText="1"/>
    </xf>
    <xf numFmtId="164" fontId="11" fillId="2" borderId="6" xfId="1" applyNumberFormat="1" applyFont="1" applyFill="1" applyBorder="1" applyAlignment="1">
      <alignment horizontal="center" vertical="center" wrapText="1"/>
    </xf>
    <xf numFmtId="164" fontId="7" fillId="2" borderId="0" xfId="0" applyNumberFormat="1" applyFont="1" applyFill="1" applyAlignment="1">
      <alignment horizontal="center"/>
    </xf>
    <xf numFmtId="164" fontId="7" fillId="2" borderId="0" xfId="0" applyNumberFormat="1" applyFont="1" applyFill="1"/>
    <xf numFmtId="3" fontId="7" fillId="2" borderId="0" xfId="0" applyNumberFormat="1" applyFont="1" applyFill="1"/>
    <xf numFmtId="3" fontId="12" fillId="2" borderId="5" xfId="2" applyNumberFormat="1" applyFont="1" applyFill="1" applyBorder="1" applyAlignment="1">
      <alignment horizontal="center" vertical="center" wrapText="1"/>
    </xf>
    <xf numFmtId="3" fontId="12" fillId="2" borderId="6" xfId="2" applyNumberFormat="1" applyFont="1" applyFill="1" applyBorder="1" applyAlignment="1">
      <alignment horizontal="center" vertical="center" wrapText="1"/>
    </xf>
    <xf numFmtId="164" fontId="9" fillId="2" borderId="6" xfId="1" applyNumberFormat="1" applyFont="1" applyFill="1" applyBorder="1" applyAlignment="1">
      <alignment horizontal="center" vertical="center" wrapText="1"/>
    </xf>
    <xf numFmtId="3" fontId="11" fillId="2" borderId="6" xfId="1" applyNumberFormat="1" applyFont="1" applyFill="1" applyBorder="1" applyAlignment="1">
      <alignment horizontal="center" vertical="center" wrapText="1"/>
    </xf>
    <xf numFmtId="3" fontId="9" fillId="2" borderId="6" xfId="1" applyNumberFormat="1" applyFont="1" applyFill="1" applyBorder="1" applyAlignment="1">
      <alignment horizontal="center" vertical="center" wrapText="1"/>
    </xf>
    <xf numFmtId="164" fontId="16" fillId="2" borderId="6" xfId="1" applyNumberFormat="1" applyFont="1" applyFill="1" applyBorder="1" applyAlignment="1">
      <alignment horizontal="center" vertical="center" wrapText="1"/>
    </xf>
    <xf numFmtId="3" fontId="13" fillId="2" borderId="6" xfId="1" applyNumberFormat="1" applyFont="1" applyFill="1" applyBorder="1" applyAlignment="1">
      <alignment horizontal="center" vertical="center"/>
    </xf>
    <xf numFmtId="3" fontId="13" fillId="2" borderId="6" xfId="1" applyNumberFormat="1" applyFont="1" applyFill="1" applyBorder="1" applyAlignment="1">
      <alignment horizontal="center" vertical="center" wrapText="1"/>
    </xf>
    <xf numFmtId="164" fontId="12" fillId="2" borderId="6" xfId="1" applyNumberFormat="1" applyFont="1" applyFill="1" applyBorder="1" applyAlignment="1">
      <alignment horizontal="center" vertical="center" wrapText="1"/>
    </xf>
    <xf numFmtId="3" fontId="12" fillId="2" borderId="6" xfId="1" applyNumberFormat="1" applyFont="1" applyFill="1" applyBorder="1" applyAlignment="1">
      <alignment horizontal="center" vertical="center" wrapText="1"/>
    </xf>
    <xf numFmtId="3" fontId="12" fillId="2" borderId="6" xfId="1" applyNumberFormat="1" applyFont="1" applyFill="1" applyBorder="1" applyAlignment="1">
      <alignment horizontal="center" vertical="center"/>
    </xf>
    <xf numFmtId="164" fontId="12" fillId="2" borderId="6" xfId="1" applyNumberFormat="1" applyFont="1" applyFill="1" applyBorder="1" applyAlignment="1">
      <alignment horizontal="center" vertical="center"/>
    </xf>
    <xf numFmtId="164" fontId="13" fillId="2" borderId="6" xfId="1" applyNumberFormat="1" applyFont="1" applyFill="1" applyBorder="1" applyAlignment="1">
      <alignment horizontal="center" vertical="center"/>
    </xf>
    <xf numFmtId="3" fontId="17" fillId="2" borderId="6" xfId="1" applyNumberFormat="1" applyFont="1" applyFill="1" applyBorder="1" applyAlignment="1">
      <alignment horizontal="center" vertical="center" wrapText="1"/>
    </xf>
    <xf numFmtId="0" fontId="13" fillId="0" borderId="6" xfId="1" applyFont="1" applyFill="1" applyBorder="1" applyAlignment="1">
      <alignment horizontal="left" vertical="center" wrapText="1"/>
    </xf>
    <xf numFmtId="164" fontId="13" fillId="0" borderId="6" xfId="1" applyNumberFormat="1" applyFont="1" applyFill="1" applyBorder="1" applyAlignment="1">
      <alignment horizontal="center" vertical="center" wrapText="1"/>
    </xf>
    <xf numFmtId="3" fontId="13" fillId="0" borderId="6" xfId="1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3" fontId="13" fillId="0" borderId="6" xfId="1" applyNumberFormat="1" applyFont="1" applyFill="1" applyBorder="1" applyAlignment="1">
      <alignment horizontal="center" vertical="center"/>
    </xf>
    <xf numFmtId="165" fontId="13" fillId="0" borderId="6" xfId="1" applyNumberFormat="1" applyFont="1" applyFill="1" applyBorder="1" applyAlignment="1">
      <alignment horizontal="center" vertical="center"/>
    </xf>
    <xf numFmtId="164" fontId="12" fillId="0" borderId="6" xfId="1" applyNumberFormat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164" fontId="11" fillId="0" borderId="6" xfId="18" applyNumberFormat="1" applyFont="1" applyFill="1" applyBorder="1" applyAlignment="1">
      <alignment horizontal="center" vertical="center"/>
    </xf>
    <xf numFmtId="3" fontId="11" fillId="0" borderId="6" xfId="18" applyNumberFormat="1" applyFont="1" applyFill="1" applyBorder="1" applyAlignment="1">
      <alignment horizontal="center" vertical="center"/>
    </xf>
    <xf numFmtId="3" fontId="16" fillId="0" borderId="6" xfId="18" applyNumberFormat="1" applyFont="1" applyFill="1" applyBorder="1" applyAlignment="1">
      <alignment horizontal="center" vertical="center"/>
    </xf>
    <xf numFmtId="3" fontId="16" fillId="0" borderId="6" xfId="17" applyNumberFormat="1" applyFont="1" applyFill="1" applyBorder="1" applyAlignment="1">
      <alignment horizontal="center" vertical="center"/>
    </xf>
    <xf numFmtId="3" fontId="11" fillId="0" borderId="6" xfId="18" applyNumberFormat="1" applyFont="1" applyFill="1" applyBorder="1" applyAlignment="1">
      <alignment horizontal="center"/>
    </xf>
    <xf numFmtId="3" fontId="9" fillId="2" borderId="0" xfId="1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/>
    <xf numFmtId="165" fontId="16" fillId="0" borderId="6" xfId="1" applyNumberFormat="1" applyFont="1" applyFill="1" applyBorder="1" applyAlignment="1">
      <alignment horizontal="center" vertical="center"/>
    </xf>
    <xf numFmtId="0" fontId="7" fillId="0" borderId="0" xfId="0" applyFont="1" applyFill="1" applyBorder="1"/>
    <xf numFmtId="0" fontId="7" fillId="2" borderId="0" xfId="0" applyFont="1" applyFill="1" applyBorder="1"/>
    <xf numFmtId="3" fontId="18" fillId="0" borderId="6" xfId="0" applyNumberFormat="1" applyFont="1" applyFill="1" applyBorder="1" applyAlignment="1">
      <alignment horizontal="center" vertical="center" wrapText="1"/>
    </xf>
    <xf numFmtId="165" fontId="13" fillId="0" borderId="6" xfId="1" applyNumberFormat="1" applyFont="1" applyFill="1" applyBorder="1" applyAlignment="1">
      <alignment horizontal="center" vertical="center" wrapText="1"/>
    </xf>
    <xf numFmtId="3" fontId="17" fillId="0" borderId="6" xfId="17" applyNumberFormat="1" applyFont="1" applyFill="1" applyBorder="1" applyAlignment="1">
      <alignment horizontal="center" vertical="center" wrapText="1"/>
    </xf>
    <xf numFmtId="0" fontId="13" fillId="2" borderId="5" xfId="1" applyFont="1" applyFill="1" applyBorder="1" applyAlignment="1">
      <alignment horizontal="center" vertical="center" wrapText="1"/>
    </xf>
    <xf numFmtId="0" fontId="13" fillId="2" borderId="7" xfId="1" applyFont="1" applyFill="1" applyBorder="1" applyAlignment="1">
      <alignment horizontal="center" vertical="center" wrapText="1"/>
    </xf>
    <xf numFmtId="0" fontId="13" fillId="2" borderId="8" xfId="1" applyFont="1" applyFill="1" applyBorder="1" applyAlignment="1">
      <alignment horizontal="center" vertical="center" wrapText="1"/>
    </xf>
    <xf numFmtId="3" fontId="9" fillId="2" borderId="0" xfId="1" applyNumberFormat="1" applyFont="1" applyFill="1" applyBorder="1" applyAlignment="1">
      <alignment horizontal="right" wrapText="1"/>
    </xf>
    <xf numFmtId="3" fontId="10" fillId="2" borderId="0" xfId="0" applyNumberFormat="1" applyFont="1" applyFill="1" applyBorder="1" applyAlignment="1"/>
    <xf numFmtId="0" fontId="11" fillId="2" borderId="1" xfId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4" fontId="12" fillId="2" borderId="1" xfId="2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166" fontId="12" fillId="2" borderId="1" xfId="2" applyNumberFormat="1" applyFont="1" applyFill="1" applyBorder="1" applyAlignment="1">
      <alignment horizontal="center" vertical="center" wrapText="1"/>
    </xf>
    <xf numFmtId="3" fontId="12" fillId="2" borderId="2" xfId="2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vertical="center" wrapText="1"/>
    </xf>
    <xf numFmtId="3" fontId="12" fillId="2" borderId="1" xfId="2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3" fillId="0" borderId="6" xfId="2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3" fillId="2" borderId="6" xfId="2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wrapText="1"/>
    </xf>
    <xf numFmtId="0" fontId="13" fillId="0" borderId="5" xfId="1" applyFont="1" applyFill="1" applyBorder="1" applyAlignment="1">
      <alignment horizontal="center" vertical="center" wrapText="1"/>
    </xf>
    <xf numFmtId="0" fontId="13" fillId="0" borderId="7" xfId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3" fillId="2" borderId="5" xfId="2" applyFont="1" applyFill="1" applyBorder="1" applyAlignment="1">
      <alignment horizontal="center" vertical="center" wrapText="1"/>
    </xf>
    <xf numFmtId="0" fontId="13" fillId="2" borderId="7" xfId="2" applyFont="1" applyFill="1" applyBorder="1" applyAlignment="1">
      <alignment horizontal="center" vertical="center" wrapText="1"/>
    </xf>
    <xf numFmtId="0" fontId="13" fillId="2" borderId="8" xfId="2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wrapText="1"/>
    </xf>
  </cellXfs>
  <cellStyles count="20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3" xfId="4"/>
    <cellStyle name="Normal 4" xfId="19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3" xfId="5"/>
    <cellStyle name="Обычный 4" xfId="16"/>
    <cellStyle name="Обычный 5" xfId="8"/>
    <cellStyle name="Обычный 6" xfId="18"/>
    <cellStyle name="Обычный 66" xfId="1"/>
    <cellStyle name="Обычный 66 2" xfId="17"/>
    <cellStyle name="Обычный 7" xfId="2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I390"/>
  <sheetViews>
    <sheetView tabSelected="1" view="pageBreakPreview" topLeftCell="A4" zoomScale="68" zoomScaleNormal="80" zoomScaleSheetLayoutView="68" workbookViewId="0">
      <pane ySplit="3" topLeftCell="A382" activePane="bottomLeft" state="frozen"/>
      <selection activeCell="A4" sqref="A4"/>
      <selection pane="bottomLeft" activeCell="K384" sqref="K384"/>
    </sheetView>
  </sheetViews>
  <sheetFormatPr defaultColWidth="9.109375" defaultRowHeight="24.9" customHeight="1" x14ac:dyDescent="0.3"/>
  <cols>
    <col min="1" max="1" width="63.5546875" style="3" customWidth="1"/>
    <col min="2" max="2" width="17.88671875" style="13" customWidth="1"/>
    <col min="3" max="3" width="21.6640625" style="14" customWidth="1"/>
    <col min="4" max="4" width="20.44140625" style="3" customWidth="1"/>
    <col min="5" max="8" width="17.88671875" style="15" customWidth="1"/>
    <col min="9" max="10" width="9.109375" style="3" customWidth="1"/>
    <col min="11" max="11" width="10.33203125" style="3" customWidth="1"/>
    <col min="12" max="16" width="9.109375" style="3" customWidth="1"/>
    <col min="17" max="16384" width="9.109375" style="3"/>
  </cols>
  <sheetData>
    <row r="1" spans="1:8" ht="12" customHeight="1" x14ac:dyDescent="0.3"/>
    <row r="2" spans="1:8" ht="81.75" customHeight="1" x14ac:dyDescent="0.3">
      <c r="A2" s="1"/>
      <c r="F2" s="54" t="s">
        <v>110</v>
      </c>
      <c r="G2" s="55"/>
      <c r="H2" s="55"/>
    </row>
    <row r="3" spans="1:8" ht="12.75" customHeight="1" x14ac:dyDescent="0.3">
      <c r="F3" s="43"/>
      <c r="G3" s="44"/>
      <c r="H3" s="44"/>
    </row>
    <row r="4" spans="1:8" ht="121.5" customHeight="1" x14ac:dyDescent="0.3">
      <c r="A4" s="56" t="s">
        <v>52</v>
      </c>
      <c r="B4" s="58" t="s">
        <v>0</v>
      </c>
      <c r="C4" s="58" t="s">
        <v>54</v>
      </c>
      <c r="D4" s="60" t="s">
        <v>55</v>
      </c>
      <c r="E4" s="61" t="s">
        <v>56</v>
      </c>
      <c r="F4" s="62"/>
      <c r="G4" s="63" t="s">
        <v>104</v>
      </c>
      <c r="H4" s="63" t="s">
        <v>1</v>
      </c>
    </row>
    <row r="5" spans="1:8" ht="67.95" customHeight="1" x14ac:dyDescent="0.3">
      <c r="A5" s="57"/>
      <c r="B5" s="59"/>
      <c r="C5" s="59"/>
      <c r="D5" s="57"/>
      <c r="E5" s="16" t="s">
        <v>160</v>
      </c>
      <c r="F5" s="16" t="s">
        <v>2</v>
      </c>
      <c r="G5" s="64"/>
      <c r="H5" s="64"/>
    </row>
    <row r="6" spans="1:8" ht="14.25" customHeight="1" x14ac:dyDescent="0.3">
      <c r="A6" s="4">
        <v>1</v>
      </c>
      <c r="B6" s="4">
        <v>2</v>
      </c>
      <c r="C6" s="4">
        <v>3</v>
      </c>
      <c r="D6" s="4">
        <v>4</v>
      </c>
      <c r="E6" s="17">
        <v>5</v>
      </c>
      <c r="F6" s="17">
        <v>6</v>
      </c>
      <c r="G6" s="17">
        <v>7</v>
      </c>
      <c r="H6" s="17" t="s">
        <v>3</v>
      </c>
    </row>
    <row r="7" spans="1:8" ht="35.25" customHeight="1" x14ac:dyDescent="0.3">
      <c r="A7" s="65" t="s">
        <v>4</v>
      </c>
      <c r="B7" s="65"/>
      <c r="C7" s="66"/>
      <c r="D7" s="66"/>
      <c r="E7" s="66"/>
      <c r="F7" s="66"/>
      <c r="G7" s="66"/>
      <c r="H7" s="66"/>
    </row>
    <row r="8" spans="1:8" ht="24.9" customHeight="1" x14ac:dyDescent="0.3">
      <c r="A8" s="67" t="s">
        <v>5</v>
      </c>
      <c r="B8" s="67"/>
      <c r="C8" s="68"/>
      <c r="D8" s="68"/>
      <c r="E8" s="68"/>
      <c r="F8" s="68"/>
      <c r="G8" s="69"/>
      <c r="H8" s="69"/>
    </row>
    <row r="9" spans="1:8" ht="24.9" customHeight="1" x14ac:dyDescent="0.3">
      <c r="A9" s="5" t="s">
        <v>6</v>
      </c>
      <c r="B9" s="12">
        <v>149.4</v>
      </c>
      <c r="C9" s="18">
        <v>151.1</v>
      </c>
      <c r="D9" s="12">
        <v>248.74435351397716</v>
      </c>
      <c r="E9" s="19">
        <v>85513.19</v>
      </c>
      <c r="F9" s="20">
        <v>96773.990734612817</v>
      </c>
      <c r="G9" s="20">
        <v>85513.19</v>
      </c>
      <c r="H9" s="20">
        <f>F9-E9</f>
        <v>11260.800734612814</v>
      </c>
    </row>
    <row r="10" spans="1:8" ht="39.75" customHeight="1" x14ac:dyDescent="0.3">
      <c r="A10" s="5" t="s">
        <v>7</v>
      </c>
      <c r="B10" s="12">
        <v>57.3</v>
      </c>
      <c r="C10" s="18">
        <v>56.5</v>
      </c>
      <c r="D10" s="12">
        <v>178.54701661524047</v>
      </c>
      <c r="E10" s="19">
        <v>68278.274999999994</v>
      </c>
      <c r="F10" s="20">
        <v>69463.716814159299</v>
      </c>
      <c r="G10" s="20">
        <v>68278.274999999994</v>
      </c>
      <c r="H10" s="20">
        <f t="shared" ref="H10:H73" si="0">F10-E10</f>
        <v>1185.4418141593051</v>
      </c>
    </row>
    <row r="11" spans="1:8" ht="24.9" customHeight="1" x14ac:dyDescent="0.3">
      <c r="A11" s="5" t="s">
        <v>8</v>
      </c>
      <c r="B11" s="12">
        <v>353.70000000000005</v>
      </c>
      <c r="C11" s="18">
        <v>395.8</v>
      </c>
      <c r="D11" s="12">
        <v>243.2610914798158</v>
      </c>
      <c r="E11" s="19">
        <v>87536.25</v>
      </c>
      <c r="F11" s="20">
        <v>94640.727640222336</v>
      </c>
      <c r="G11" s="20">
        <v>87536.25</v>
      </c>
      <c r="H11" s="20">
        <f t="shared" si="0"/>
        <v>7104.477640222336</v>
      </c>
    </row>
    <row r="12" spans="1:8" ht="24.9" customHeight="1" x14ac:dyDescent="0.3">
      <c r="A12" s="5" t="s">
        <v>9</v>
      </c>
      <c r="B12" s="12">
        <v>38</v>
      </c>
      <c r="C12" s="18">
        <v>36.9</v>
      </c>
      <c r="D12" s="12">
        <v>211.25278296436312</v>
      </c>
      <c r="E12" s="19">
        <v>78121.240000000005</v>
      </c>
      <c r="F12" s="20">
        <v>82187.895212285468</v>
      </c>
      <c r="G12" s="20">
        <v>78121.240000000005</v>
      </c>
      <c r="H12" s="20">
        <f t="shared" si="0"/>
        <v>4066.6552122854628</v>
      </c>
    </row>
    <row r="13" spans="1:8" ht="24.9" customHeight="1" x14ac:dyDescent="0.3">
      <c r="A13" s="5" t="s">
        <v>182</v>
      </c>
      <c r="B13" s="12">
        <v>140.6</v>
      </c>
      <c r="C13" s="18">
        <v>137.10000000000002</v>
      </c>
      <c r="D13" s="12">
        <v>202.01290162596902</v>
      </c>
      <c r="E13" s="19">
        <v>78588.100000000006</v>
      </c>
      <c r="F13" s="20">
        <v>78593.119377583251</v>
      </c>
      <c r="G13" s="20">
        <v>78588.100000000006</v>
      </c>
      <c r="H13" s="20">
        <f t="shared" si="0"/>
        <v>5.0193775832449319</v>
      </c>
    </row>
    <row r="14" spans="1:8" ht="31.5" customHeight="1" x14ac:dyDescent="0.3">
      <c r="A14" s="5" t="s">
        <v>10</v>
      </c>
      <c r="B14" s="12">
        <v>13.600000000000001</v>
      </c>
      <c r="C14" s="18">
        <v>18</v>
      </c>
      <c r="D14" s="12">
        <v>171.4337393556003</v>
      </c>
      <c r="E14" s="19">
        <v>66138.5</v>
      </c>
      <c r="F14" s="20">
        <v>66696.296296296292</v>
      </c>
      <c r="G14" s="20">
        <v>66138.5</v>
      </c>
      <c r="H14" s="20">
        <f t="shared" si="0"/>
        <v>557.79629629629198</v>
      </c>
    </row>
    <row r="15" spans="1:8" ht="32.25" customHeight="1" x14ac:dyDescent="0.3">
      <c r="A15" s="5" t="s">
        <v>53</v>
      </c>
      <c r="B15" s="12">
        <v>120.1</v>
      </c>
      <c r="C15" s="18">
        <v>122.9</v>
      </c>
      <c r="D15" s="12">
        <v>195.43827019193409</v>
      </c>
      <c r="E15" s="19">
        <v>76098.179999999993</v>
      </c>
      <c r="F15" s="20">
        <v>76035.259018171957</v>
      </c>
      <c r="G15" s="20">
        <v>76098.179999999993</v>
      </c>
      <c r="H15" s="20">
        <f t="shared" si="0"/>
        <v>-62.92098182803602</v>
      </c>
    </row>
    <row r="16" spans="1:8" ht="24.9" customHeight="1" x14ac:dyDescent="0.3">
      <c r="A16" s="5" t="s">
        <v>11</v>
      </c>
      <c r="B16" s="12">
        <v>22.5</v>
      </c>
      <c r="C16" s="18">
        <v>22</v>
      </c>
      <c r="D16" s="12">
        <v>193.12194039092896</v>
      </c>
      <c r="E16" s="19">
        <v>71779.725000000006</v>
      </c>
      <c r="F16" s="20">
        <v>75134.090909090912</v>
      </c>
      <c r="G16" s="20">
        <v>71779.725000000006</v>
      </c>
      <c r="H16" s="20">
        <f t="shared" si="0"/>
        <v>3354.3659090909059</v>
      </c>
    </row>
    <row r="17" spans="1:8" ht="48.75" customHeight="1" x14ac:dyDescent="0.3">
      <c r="A17" s="5" t="s">
        <v>12</v>
      </c>
      <c r="B17" s="12">
        <v>7.4</v>
      </c>
      <c r="C17" s="18">
        <v>6.6</v>
      </c>
      <c r="D17" s="12">
        <v>187.50673422309464</v>
      </c>
      <c r="E17" s="19">
        <v>72869.065000000002</v>
      </c>
      <c r="F17" s="20">
        <v>72949.494949494969</v>
      </c>
      <c r="G17" s="20">
        <v>72869.065000000002</v>
      </c>
      <c r="H17" s="20">
        <f t="shared" si="0"/>
        <v>80.429949494966422</v>
      </c>
    </row>
    <row r="18" spans="1:8" ht="24.9" customHeight="1" x14ac:dyDescent="0.3">
      <c r="A18" s="5" t="s">
        <v>13</v>
      </c>
      <c r="B18" s="12">
        <v>10.3</v>
      </c>
      <c r="C18" s="18">
        <v>9.9</v>
      </c>
      <c r="D18" s="12">
        <v>111.44300824290545</v>
      </c>
      <c r="E18" s="19">
        <v>42600.974999999999</v>
      </c>
      <c r="F18" s="20">
        <v>43356.902356902363</v>
      </c>
      <c r="G18" s="20">
        <v>42600.974999999999</v>
      </c>
      <c r="H18" s="20">
        <f t="shared" si="0"/>
        <v>755.92735690236441</v>
      </c>
    </row>
    <row r="19" spans="1:8" ht="24.9" customHeight="1" x14ac:dyDescent="0.3">
      <c r="A19" s="5" t="s">
        <v>14</v>
      </c>
      <c r="B19" s="12">
        <v>10</v>
      </c>
      <c r="C19" s="18">
        <v>8.8000000000000007</v>
      </c>
      <c r="D19" s="12">
        <v>105.55042780977747</v>
      </c>
      <c r="E19" s="19">
        <v>39799.815000000002</v>
      </c>
      <c r="F19" s="20">
        <v>41064.393939393929</v>
      </c>
      <c r="G19" s="20">
        <v>39799.815000000002</v>
      </c>
      <c r="H19" s="20">
        <f t="shared" si="0"/>
        <v>1264.5789393939267</v>
      </c>
    </row>
    <row r="20" spans="1:8" ht="24.9" customHeight="1" x14ac:dyDescent="0.3">
      <c r="A20" s="5" t="s">
        <v>15</v>
      </c>
      <c r="B20" s="12">
        <v>16.100000000000001</v>
      </c>
      <c r="C20" s="18">
        <v>15.8</v>
      </c>
      <c r="D20" s="12">
        <v>233.30388802758208</v>
      </c>
      <c r="E20" s="19">
        <v>85980.05</v>
      </c>
      <c r="F20" s="20">
        <v>90766.877637130805</v>
      </c>
      <c r="G20" s="20">
        <v>85980.05</v>
      </c>
      <c r="H20" s="20">
        <f t="shared" si="0"/>
        <v>4786.827637130802</v>
      </c>
    </row>
    <row r="21" spans="1:8" ht="36.75" customHeight="1" x14ac:dyDescent="0.3">
      <c r="A21" s="5" t="s">
        <v>16</v>
      </c>
      <c r="B21" s="12">
        <v>27.4</v>
      </c>
      <c r="C21" s="18">
        <v>27.799999999999997</v>
      </c>
      <c r="D21" s="12">
        <v>168.64236409356005</v>
      </c>
      <c r="E21" s="19">
        <v>62248</v>
      </c>
      <c r="F21" s="20">
        <v>65610.311750599532</v>
      </c>
      <c r="G21" s="20">
        <v>62248</v>
      </c>
      <c r="H21" s="20">
        <f t="shared" si="0"/>
        <v>3362.3117505995324</v>
      </c>
    </row>
    <row r="22" spans="1:8" ht="24.9" customHeight="1" x14ac:dyDescent="0.3">
      <c r="A22" s="5" t="s">
        <v>158</v>
      </c>
      <c r="B22" s="12">
        <v>7.1</v>
      </c>
      <c r="C22" s="18">
        <v>6.5</v>
      </c>
      <c r="D22" s="12">
        <v>119.50873099825677</v>
      </c>
      <c r="E22" s="19">
        <v>44118.27</v>
      </c>
      <c r="F22" s="20">
        <v>46494.871794871789</v>
      </c>
      <c r="G22" s="20">
        <v>44118.27</v>
      </c>
      <c r="H22" s="20">
        <f t="shared" si="0"/>
        <v>2376.6017948717927</v>
      </c>
    </row>
    <row r="23" spans="1:8" ht="24.9" customHeight="1" x14ac:dyDescent="0.3">
      <c r="A23" s="5" t="s">
        <v>17</v>
      </c>
      <c r="B23" s="12">
        <v>4</v>
      </c>
      <c r="C23" s="18">
        <v>4.8</v>
      </c>
      <c r="D23" s="12">
        <v>114.22053720601465</v>
      </c>
      <c r="E23" s="19">
        <v>41978.495000000003</v>
      </c>
      <c r="F23" s="20">
        <v>44437.500000000007</v>
      </c>
      <c r="G23" s="20">
        <v>41978.495000000003</v>
      </c>
      <c r="H23" s="20">
        <f t="shared" si="0"/>
        <v>2459.0050000000047</v>
      </c>
    </row>
    <row r="24" spans="1:8" ht="24.9" customHeight="1" x14ac:dyDescent="0.3">
      <c r="A24" s="5" t="s">
        <v>57</v>
      </c>
      <c r="B24" s="12">
        <v>106.7</v>
      </c>
      <c r="C24" s="18">
        <v>115.1</v>
      </c>
      <c r="D24" s="12">
        <v>252.19190872878917</v>
      </c>
      <c r="E24" s="19">
        <v>95317.25</v>
      </c>
      <c r="F24" s="20">
        <v>98115.262090935415</v>
      </c>
      <c r="G24" s="20">
        <v>95317.25</v>
      </c>
      <c r="H24" s="20">
        <f t="shared" si="0"/>
        <v>2798.0120909354155</v>
      </c>
    </row>
    <row r="25" spans="1:8" ht="24.9" customHeight="1" x14ac:dyDescent="0.3">
      <c r="A25" s="5" t="s">
        <v>18</v>
      </c>
      <c r="B25" s="12">
        <v>24.2</v>
      </c>
      <c r="C25" s="18">
        <v>24.6</v>
      </c>
      <c r="D25" s="12">
        <v>293.71629662833055</v>
      </c>
      <c r="E25" s="19">
        <v>95317.25</v>
      </c>
      <c r="F25" s="20">
        <v>114270.32520325201</v>
      </c>
      <c r="G25" s="20">
        <v>95317.25</v>
      </c>
      <c r="H25" s="20">
        <f t="shared" si="0"/>
        <v>18953.07520325201</v>
      </c>
    </row>
    <row r="26" spans="1:8" ht="24.9" customHeight="1" x14ac:dyDescent="0.3">
      <c r="A26" s="5" t="s">
        <v>58</v>
      </c>
      <c r="B26" s="12">
        <v>39.700000000000003</v>
      </c>
      <c r="C26" s="18">
        <v>40.599999999999994</v>
      </c>
      <c r="D26" s="12">
        <v>149.33433277853152</v>
      </c>
      <c r="E26" s="19">
        <v>55673.055</v>
      </c>
      <c r="F26" s="20">
        <v>58098.522167487688</v>
      </c>
      <c r="G26" s="20">
        <v>55673.055</v>
      </c>
      <c r="H26" s="20">
        <f t="shared" si="0"/>
        <v>2425.4671674876881</v>
      </c>
    </row>
    <row r="27" spans="1:8" ht="24.9" customHeight="1" x14ac:dyDescent="0.3">
      <c r="A27" s="5" t="s">
        <v>167</v>
      </c>
      <c r="B27" s="12">
        <v>0</v>
      </c>
      <c r="C27" s="18">
        <v>0</v>
      </c>
      <c r="D27" s="12">
        <v>0</v>
      </c>
      <c r="E27" s="19">
        <v>0</v>
      </c>
      <c r="F27" s="20">
        <v>0</v>
      </c>
      <c r="G27" s="20">
        <v>0</v>
      </c>
      <c r="H27" s="20">
        <f t="shared" si="0"/>
        <v>0</v>
      </c>
    </row>
    <row r="28" spans="1:8" ht="24.9" customHeight="1" x14ac:dyDescent="0.3">
      <c r="A28" s="5" t="s">
        <v>86</v>
      </c>
      <c r="B28" s="12">
        <v>5.5</v>
      </c>
      <c r="C28" s="18">
        <v>4</v>
      </c>
      <c r="D28" s="12">
        <v>262.23064730326007</v>
      </c>
      <c r="E28" s="19">
        <v>80144.3</v>
      </c>
      <c r="F28" s="20">
        <v>102020.83333333333</v>
      </c>
      <c r="G28" s="20">
        <v>80144.3</v>
      </c>
      <c r="H28" s="20">
        <f t="shared" si="0"/>
        <v>21876.533333333326</v>
      </c>
    </row>
    <row r="29" spans="1:8" ht="24.9" customHeight="1" x14ac:dyDescent="0.3">
      <c r="A29" s="5" t="s">
        <v>87</v>
      </c>
      <c r="B29" s="12">
        <v>24.6</v>
      </c>
      <c r="C29" s="18">
        <v>22.2</v>
      </c>
      <c r="D29" s="12">
        <v>268.01251836594338</v>
      </c>
      <c r="E29" s="19">
        <v>97262.5</v>
      </c>
      <c r="F29" s="20">
        <v>104270.27027027027</v>
      </c>
      <c r="G29" s="20">
        <v>97262.5</v>
      </c>
      <c r="H29" s="20">
        <f t="shared" si="0"/>
        <v>7007.7702702702663</v>
      </c>
    </row>
    <row r="30" spans="1:8" ht="24.9" customHeight="1" x14ac:dyDescent="0.3">
      <c r="A30" s="5" t="s">
        <v>88</v>
      </c>
      <c r="B30" s="12">
        <v>97.8</v>
      </c>
      <c r="C30" s="18">
        <v>94.7</v>
      </c>
      <c r="D30" s="12">
        <v>198.35725621771746</v>
      </c>
      <c r="E30" s="19">
        <v>71974.25</v>
      </c>
      <c r="F30" s="20">
        <v>77170.890531502984</v>
      </c>
      <c r="G30" s="20">
        <v>71974.25</v>
      </c>
      <c r="H30" s="20">
        <f t="shared" si="0"/>
        <v>5196.6405315029842</v>
      </c>
    </row>
    <row r="31" spans="1:8" ht="24.9" customHeight="1" x14ac:dyDescent="0.3">
      <c r="A31" s="5" t="s">
        <v>89</v>
      </c>
      <c r="B31" s="12">
        <v>37.9</v>
      </c>
      <c r="C31" s="18">
        <v>37.1</v>
      </c>
      <c r="D31" s="12">
        <v>246.12444925107843</v>
      </c>
      <c r="E31" s="19">
        <v>83645.75</v>
      </c>
      <c r="F31" s="20">
        <v>95754.716981132064</v>
      </c>
      <c r="G31" s="20">
        <v>83645.75</v>
      </c>
      <c r="H31" s="20">
        <f t="shared" si="0"/>
        <v>12108.966981132064</v>
      </c>
    </row>
    <row r="32" spans="1:8" ht="24.9" customHeight="1" x14ac:dyDescent="0.3">
      <c r="A32" s="5" t="s">
        <v>90</v>
      </c>
      <c r="B32" s="12">
        <v>42.5</v>
      </c>
      <c r="C32" s="18">
        <v>37.400000000000006</v>
      </c>
      <c r="D32" s="12">
        <v>247.09625645540433</v>
      </c>
      <c r="E32" s="19">
        <v>90454.125</v>
      </c>
      <c r="F32" s="20">
        <v>96132.798573975044</v>
      </c>
      <c r="G32" s="20">
        <v>90454.125</v>
      </c>
      <c r="H32" s="20">
        <f t="shared" si="0"/>
        <v>5678.6735739750438</v>
      </c>
    </row>
    <row r="33" spans="1:8" ht="24.9" customHeight="1" x14ac:dyDescent="0.3">
      <c r="A33" s="5" t="s">
        <v>91</v>
      </c>
      <c r="B33" s="12">
        <v>32.9</v>
      </c>
      <c r="C33" s="18">
        <v>27.1</v>
      </c>
      <c r="D33" s="12">
        <v>200.86775858119711</v>
      </c>
      <c r="E33" s="19">
        <v>66138.5</v>
      </c>
      <c r="F33" s="20">
        <v>78147.601476014737</v>
      </c>
      <c r="G33" s="20">
        <v>66138.5</v>
      </c>
      <c r="H33" s="20">
        <f t="shared" si="0"/>
        <v>12009.101476014737</v>
      </c>
    </row>
    <row r="34" spans="1:8" ht="24.9" customHeight="1" x14ac:dyDescent="0.3">
      <c r="A34" s="5" t="s">
        <v>92</v>
      </c>
      <c r="B34" s="12">
        <v>47.5</v>
      </c>
      <c r="C34" s="18">
        <v>49.5</v>
      </c>
      <c r="D34" s="12">
        <v>248.77226188111675</v>
      </c>
      <c r="E34" s="19">
        <v>95317.25</v>
      </c>
      <c r="F34" s="20">
        <v>96784.848484848466</v>
      </c>
      <c r="G34" s="20">
        <v>95317.25</v>
      </c>
      <c r="H34" s="20">
        <f t="shared" si="0"/>
        <v>1467.5984848484659</v>
      </c>
    </row>
    <row r="35" spans="1:8" ht="24.9" customHeight="1" x14ac:dyDescent="0.3">
      <c r="A35" s="5" t="s">
        <v>59</v>
      </c>
      <c r="B35" s="12">
        <v>40.1</v>
      </c>
      <c r="C35" s="18">
        <v>36.9</v>
      </c>
      <c r="D35" s="12">
        <v>195.20484370760681</v>
      </c>
      <c r="E35" s="19">
        <v>73335.925000000003</v>
      </c>
      <c r="F35" s="20">
        <v>75944.444444444438</v>
      </c>
      <c r="G35" s="20">
        <v>73335.925000000003</v>
      </c>
      <c r="H35" s="20">
        <f t="shared" si="0"/>
        <v>2608.5194444444351</v>
      </c>
    </row>
    <row r="36" spans="1:8" ht="24.9" customHeight="1" x14ac:dyDescent="0.3">
      <c r="A36" s="5" t="s">
        <v>93</v>
      </c>
      <c r="B36" s="12">
        <v>123.5</v>
      </c>
      <c r="C36" s="18">
        <v>125.10000000000001</v>
      </c>
      <c r="D36" s="12">
        <v>274.16836183625605</v>
      </c>
      <c r="E36" s="19">
        <v>100530.52</v>
      </c>
      <c r="F36" s="20">
        <v>106665.20117239542</v>
      </c>
      <c r="G36" s="20">
        <v>100530.52</v>
      </c>
      <c r="H36" s="20">
        <f t="shared" si="0"/>
        <v>6134.6811723954161</v>
      </c>
    </row>
    <row r="37" spans="1:8" ht="24.9" customHeight="1" x14ac:dyDescent="0.3">
      <c r="A37" s="5" t="s">
        <v>94</v>
      </c>
      <c r="B37" s="12">
        <v>41</v>
      </c>
      <c r="C37" s="18">
        <v>39.6</v>
      </c>
      <c r="D37" s="12">
        <v>228.56764535212034</v>
      </c>
      <c r="E37" s="19">
        <v>87302.82</v>
      </c>
      <c r="F37" s="20">
        <v>88924.242424242417</v>
      </c>
      <c r="G37" s="20">
        <v>87302.82</v>
      </c>
      <c r="H37" s="20">
        <f t="shared" si="0"/>
        <v>1621.4224242424098</v>
      </c>
    </row>
    <row r="38" spans="1:8" ht="24.9" customHeight="1" x14ac:dyDescent="0.3">
      <c r="A38" s="5" t="s">
        <v>95</v>
      </c>
      <c r="B38" s="12">
        <v>36.799999999999997</v>
      </c>
      <c r="C38" s="18">
        <v>38.1</v>
      </c>
      <c r="D38" s="12">
        <v>242.13028505738285</v>
      </c>
      <c r="E38" s="19">
        <v>84812.9</v>
      </c>
      <c r="F38" s="20">
        <v>94200.787401574795</v>
      </c>
      <c r="G38" s="20">
        <v>84812.9</v>
      </c>
      <c r="H38" s="20">
        <f t="shared" si="0"/>
        <v>9387.8874015748006</v>
      </c>
    </row>
    <row r="39" spans="1:8" ht="24.9" customHeight="1" x14ac:dyDescent="0.3">
      <c r="A39" s="5" t="s">
        <v>96</v>
      </c>
      <c r="B39" s="12">
        <v>37.200000000000003</v>
      </c>
      <c r="C39" s="18">
        <v>33.799999999999997</v>
      </c>
      <c r="D39" s="12">
        <v>230.40877148021769</v>
      </c>
      <c r="E39" s="19">
        <v>88897.925000000003</v>
      </c>
      <c r="F39" s="20">
        <v>89640.532544378701</v>
      </c>
      <c r="G39" s="20">
        <v>88897.925000000003</v>
      </c>
      <c r="H39" s="20">
        <f t="shared" si="0"/>
        <v>742.60754437869764</v>
      </c>
    </row>
    <row r="40" spans="1:8" ht="24.9" customHeight="1" x14ac:dyDescent="0.3">
      <c r="A40" s="5" t="s">
        <v>97</v>
      </c>
      <c r="B40" s="12">
        <v>43.4</v>
      </c>
      <c r="C40" s="18">
        <v>43.7</v>
      </c>
      <c r="D40" s="12">
        <v>195.30156728466167</v>
      </c>
      <c r="E40" s="19">
        <v>68900.755000000005</v>
      </c>
      <c r="F40" s="20">
        <v>75982.074752097629</v>
      </c>
      <c r="G40" s="20">
        <v>68900.755000000005</v>
      </c>
      <c r="H40" s="20">
        <f t="shared" si="0"/>
        <v>7081.3197520976246</v>
      </c>
    </row>
    <row r="41" spans="1:8" ht="24.9" customHeight="1" x14ac:dyDescent="0.3">
      <c r="A41" s="5" t="s">
        <v>98</v>
      </c>
      <c r="B41" s="12">
        <v>108</v>
      </c>
      <c r="C41" s="18">
        <v>102.9</v>
      </c>
      <c r="D41" s="12">
        <v>284.50479095561701</v>
      </c>
      <c r="E41" s="19">
        <v>105432.55</v>
      </c>
      <c r="F41" s="20">
        <v>110686.58892128279</v>
      </c>
      <c r="G41" s="20">
        <v>105432.55</v>
      </c>
      <c r="H41" s="20">
        <f t="shared" si="0"/>
        <v>5254.0389212827868</v>
      </c>
    </row>
    <row r="42" spans="1:8" ht="24.9" customHeight="1" x14ac:dyDescent="0.3">
      <c r="A42" s="5" t="s">
        <v>99</v>
      </c>
      <c r="B42" s="12">
        <v>19.3</v>
      </c>
      <c r="C42" s="18">
        <v>15.3</v>
      </c>
      <c r="D42" s="12">
        <v>226.93959561290993</v>
      </c>
      <c r="E42" s="19">
        <v>83178.89</v>
      </c>
      <c r="F42" s="20">
        <v>88290.849673202611</v>
      </c>
      <c r="G42" s="20">
        <v>83178.89</v>
      </c>
      <c r="H42" s="20">
        <f t="shared" si="0"/>
        <v>5111.9596732026112</v>
      </c>
    </row>
    <row r="43" spans="1:8" ht="24.9" customHeight="1" x14ac:dyDescent="0.3">
      <c r="A43" s="5" t="s">
        <v>100</v>
      </c>
      <c r="B43" s="12">
        <v>100.30000000000001</v>
      </c>
      <c r="C43" s="18">
        <v>109.6</v>
      </c>
      <c r="D43" s="12">
        <v>178.89043465100434</v>
      </c>
      <c r="E43" s="19">
        <v>69601.044999999998</v>
      </c>
      <c r="F43" s="20">
        <v>69597.323600973235</v>
      </c>
      <c r="G43" s="20">
        <v>69601.044999999998</v>
      </c>
      <c r="H43" s="20">
        <f t="shared" si="0"/>
        <v>-3.7213990267628105</v>
      </c>
    </row>
    <row r="44" spans="1:8" ht="24.9" customHeight="1" x14ac:dyDescent="0.3">
      <c r="A44" s="5" t="s">
        <v>101</v>
      </c>
      <c r="B44" s="12">
        <v>66.7</v>
      </c>
      <c r="C44" s="18">
        <v>67.900000000000006</v>
      </c>
      <c r="D44" s="12">
        <v>166.56385842759735</v>
      </c>
      <c r="E44" s="19">
        <v>62909.385000000002</v>
      </c>
      <c r="F44" s="20">
        <v>64801.669121256753</v>
      </c>
      <c r="G44" s="20">
        <v>62909.385000000002</v>
      </c>
      <c r="H44" s="20">
        <f t="shared" si="0"/>
        <v>1892.284121256751</v>
      </c>
    </row>
    <row r="45" spans="1:8" ht="24.9" customHeight="1" x14ac:dyDescent="0.3">
      <c r="A45" s="5" t="s">
        <v>102</v>
      </c>
      <c r="B45" s="12">
        <v>36.700000000000003</v>
      </c>
      <c r="C45" s="18">
        <v>41.1</v>
      </c>
      <c r="D45" s="12">
        <v>155.88119749763734</v>
      </c>
      <c r="E45" s="19">
        <v>61041.945</v>
      </c>
      <c r="F45" s="20">
        <v>60645.579886455802</v>
      </c>
      <c r="G45" s="20">
        <v>61041.945</v>
      </c>
      <c r="H45" s="20">
        <f t="shared" si="0"/>
        <v>-396.36511354419781</v>
      </c>
    </row>
    <row r="46" spans="1:8" ht="24.9" customHeight="1" x14ac:dyDescent="0.3">
      <c r="A46" s="5" t="s">
        <v>168</v>
      </c>
      <c r="B46" s="12">
        <v>10</v>
      </c>
      <c r="C46" s="18">
        <v>11.3</v>
      </c>
      <c r="D46" s="12">
        <v>150.6847289687951</v>
      </c>
      <c r="E46" s="19">
        <v>57890.64</v>
      </c>
      <c r="F46" s="20">
        <v>58623.89380530973</v>
      </c>
      <c r="G46" s="20">
        <v>57890.64</v>
      </c>
      <c r="H46" s="20">
        <f t="shared" si="0"/>
        <v>733.25380530973052</v>
      </c>
    </row>
    <row r="47" spans="1:8" ht="24.9" customHeight="1" x14ac:dyDescent="0.3">
      <c r="A47" s="5" t="s">
        <v>103</v>
      </c>
      <c r="B47" s="12">
        <v>30.2</v>
      </c>
      <c r="C47" s="18">
        <v>29.8</v>
      </c>
      <c r="D47" s="12">
        <v>245.34179080747089</v>
      </c>
      <c r="E47" s="19">
        <v>90454.125</v>
      </c>
      <c r="F47" s="20">
        <v>95450.223713646541</v>
      </c>
      <c r="G47" s="20">
        <v>90454.125</v>
      </c>
      <c r="H47" s="20">
        <f t="shared" si="0"/>
        <v>4996.098713646541</v>
      </c>
    </row>
    <row r="48" spans="1:8" ht="24.9" customHeight="1" x14ac:dyDescent="0.3">
      <c r="A48" s="5" t="s">
        <v>183</v>
      </c>
      <c r="B48" s="12">
        <v>51.5</v>
      </c>
      <c r="C48" s="18">
        <v>48.7</v>
      </c>
      <c r="D48" s="12">
        <v>183.1546877777798</v>
      </c>
      <c r="E48" s="19">
        <v>68939.66</v>
      </c>
      <c r="F48" s="20">
        <v>71256.331279945225</v>
      </c>
      <c r="G48" s="20">
        <v>68939.66</v>
      </c>
      <c r="H48" s="20">
        <f t="shared" si="0"/>
        <v>2316.6712799452216</v>
      </c>
    </row>
    <row r="49" spans="1:8" ht="24.9" customHeight="1" x14ac:dyDescent="0.3">
      <c r="A49" s="5" t="s">
        <v>60</v>
      </c>
      <c r="B49" s="12">
        <v>28.2</v>
      </c>
      <c r="C49" s="18">
        <v>26.6</v>
      </c>
      <c r="D49" s="12">
        <v>138.23435339408795</v>
      </c>
      <c r="E49" s="19">
        <v>48631.25</v>
      </c>
      <c r="F49" s="20">
        <v>53780.075187969916</v>
      </c>
      <c r="G49" s="20">
        <v>48631.25</v>
      </c>
      <c r="H49" s="20">
        <f t="shared" si="0"/>
        <v>5148.8251879699164</v>
      </c>
    </row>
    <row r="50" spans="1:8" ht="24.9" customHeight="1" x14ac:dyDescent="0.3">
      <c r="A50" s="5" t="s">
        <v>61</v>
      </c>
      <c r="B50" s="12"/>
      <c r="C50" s="18"/>
      <c r="D50" s="12">
        <v>0</v>
      </c>
      <c r="E50" s="19">
        <v>0</v>
      </c>
      <c r="F50" s="20">
        <v>0</v>
      </c>
      <c r="G50" s="20">
        <v>0</v>
      </c>
      <c r="H50" s="20">
        <f t="shared" si="0"/>
        <v>0</v>
      </c>
    </row>
    <row r="51" spans="1:8" ht="24.9" customHeight="1" x14ac:dyDescent="0.3">
      <c r="A51" s="5" t="s">
        <v>62</v>
      </c>
      <c r="B51" s="12">
        <v>70.5</v>
      </c>
      <c r="C51" s="18">
        <v>74</v>
      </c>
      <c r="D51" s="12">
        <v>141.25827408181863</v>
      </c>
      <c r="E51" s="19">
        <v>50576.5</v>
      </c>
      <c r="F51" s="20">
        <v>54956.531531531531</v>
      </c>
      <c r="G51" s="20">
        <v>50576.5</v>
      </c>
      <c r="H51" s="20">
        <f t="shared" si="0"/>
        <v>4380.0315315315311</v>
      </c>
    </row>
    <row r="52" spans="1:8" ht="24.9" customHeight="1" x14ac:dyDescent="0.3">
      <c r="A52" s="5" t="s">
        <v>63</v>
      </c>
      <c r="B52" s="12">
        <v>20.9</v>
      </c>
      <c r="C52" s="18">
        <v>21.6</v>
      </c>
      <c r="D52" s="12">
        <v>128.50430218591978</v>
      </c>
      <c r="E52" s="19">
        <v>47892.055</v>
      </c>
      <c r="F52" s="20">
        <v>49994.5987654321</v>
      </c>
      <c r="G52" s="20">
        <v>47892.055</v>
      </c>
      <c r="H52" s="20">
        <f t="shared" si="0"/>
        <v>2102.5437654320995</v>
      </c>
    </row>
    <row r="53" spans="1:8" ht="24.9" customHeight="1" x14ac:dyDescent="0.3">
      <c r="A53" s="5" t="s">
        <v>64</v>
      </c>
      <c r="B53" s="12">
        <v>103.6</v>
      </c>
      <c r="C53" s="18">
        <v>126.9</v>
      </c>
      <c r="D53" s="12">
        <v>134.49071943075796</v>
      </c>
      <c r="E53" s="19">
        <v>50576.5</v>
      </c>
      <c r="F53" s="20">
        <v>52323.614394536387</v>
      </c>
      <c r="G53" s="20">
        <v>50576.5</v>
      </c>
      <c r="H53" s="20">
        <f t="shared" si="0"/>
        <v>1747.1143945363874</v>
      </c>
    </row>
    <row r="54" spans="1:8" ht="24.9" customHeight="1" x14ac:dyDescent="0.3">
      <c r="A54" s="5" t="s">
        <v>65</v>
      </c>
      <c r="B54" s="12">
        <v>12</v>
      </c>
      <c r="C54" s="18">
        <v>11</v>
      </c>
      <c r="D54" s="12">
        <v>144.10004167104796</v>
      </c>
      <c r="E54" s="19">
        <v>55984.294999999998</v>
      </c>
      <c r="F54" s="20">
        <v>56062.121212121216</v>
      </c>
      <c r="G54" s="20">
        <v>55984.294999999998</v>
      </c>
      <c r="H54" s="20">
        <f t="shared" si="0"/>
        <v>77.826212121217395</v>
      </c>
    </row>
    <row r="55" spans="1:8" ht="24.9" customHeight="1" x14ac:dyDescent="0.3">
      <c r="A55" s="5" t="s">
        <v>66</v>
      </c>
      <c r="B55" s="12">
        <v>8.5</v>
      </c>
      <c r="C55" s="18">
        <v>6.1</v>
      </c>
      <c r="D55" s="12">
        <v>185.35412378337875</v>
      </c>
      <c r="E55" s="19">
        <v>70379.145000000004</v>
      </c>
      <c r="F55" s="20">
        <v>72112.021857923508</v>
      </c>
      <c r="G55" s="20">
        <v>70379.145000000004</v>
      </c>
      <c r="H55" s="20">
        <f t="shared" si="0"/>
        <v>1732.8768579235038</v>
      </c>
    </row>
    <row r="56" spans="1:8" ht="24.9" customHeight="1" x14ac:dyDescent="0.3">
      <c r="A56" s="5" t="s">
        <v>67</v>
      </c>
      <c r="B56" s="12">
        <v>9.9</v>
      </c>
      <c r="C56" s="18">
        <v>5.7</v>
      </c>
      <c r="D56" s="12">
        <v>186.6219333193541</v>
      </c>
      <c r="E56" s="19">
        <v>70379.145000000004</v>
      </c>
      <c r="F56" s="20">
        <v>72605.263157894718</v>
      </c>
      <c r="G56" s="20">
        <v>70379.145000000004</v>
      </c>
      <c r="H56" s="20">
        <f t="shared" si="0"/>
        <v>2226.1181578947144</v>
      </c>
    </row>
    <row r="57" spans="1:8" ht="24.9" customHeight="1" x14ac:dyDescent="0.3">
      <c r="A57" s="5" t="s">
        <v>68</v>
      </c>
      <c r="B57" s="12">
        <v>36.6</v>
      </c>
      <c r="C57" s="18">
        <v>38.4</v>
      </c>
      <c r="D57" s="12">
        <v>192.93346327949854</v>
      </c>
      <c r="E57" s="19">
        <v>69134.184999999998</v>
      </c>
      <c r="F57" s="20">
        <v>75060.763888888905</v>
      </c>
      <c r="G57" s="20">
        <v>69134.184999999998</v>
      </c>
      <c r="H57" s="20">
        <f t="shared" si="0"/>
        <v>5926.5788888889074</v>
      </c>
    </row>
    <row r="58" spans="1:8" ht="24.9" customHeight="1" x14ac:dyDescent="0.3">
      <c r="A58" s="5" t="s">
        <v>69</v>
      </c>
      <c r="B58" s="12">
        <v>67.5</v>
      </c>
      <c r="C58" s="18">
        <v>69.7</v>
      </c>
      <c r="D58" s="12">
        <v>228.46427652343988</v>
      </c>
      <c r="E58" s="19">
        <v>81272.544999999998</v>
      </c>
      <c r="F58" s="20">
        <v>88884.026781444278</v>
      </c>
      <c r="G58" s="20">
        <v>81272.544999999998</v>
      </c>
      <c r="H58" s="20">
        <f t="shared" si="0"/>
        <v>7611.4817814442795</v>
      </c>
    </row>
    <row r="59" spans="1:8" ht="24.9" customHeight="1" x14ac:dyDescent="0.3">
      <c r="A59" s="5" t="s">
        <v>70</v>
      </c>
      <c r="B59" s="12">
        <v>55.6</v>
      </c>
      <c r="C59" s="18">
        <v>55.900000000000006</v>
      </c>
      <c r="D59" s="12">
        <v>161.12823792831443</v>
      </c>
      <c r="E59" s="19">
        <v>61119.754999999997</v>
      </c>
      <c r="F59" s="20">
        <v>62686.940966010734</v>
      </c>
      <c r="G59" s="20">
        <v>61119.754999999997</v>
      </c>
      <c r="H59" s="20">
        <f t="shared" si="0"/>
        <v>1567.1859660107366</v>
      </c>
    </row>
    <row r="60" spans="1:8" ht="37.5" customHeight="1" x14ac:dyDescent="0.3">
      <c r="A60" s="5" t="s">
        <v>71</v>
      </c>
      <c r="B60" s="12">
        <v>170.4</v>
      </c>
      <c r="C60" s="18">
        <v>174.6</v>
      </c>
      <c r="D60" s="12">
        <v>210.00210074971886</v>
      </c>
      <c r="E60" s="19">
        <v>78977.149999999994</v>
      </c>
      <c r="F60" s="20">
        <v>81701.317296678128</v>
      </c>
      <c r="G60" s="20">
        <v>78977.149999999994</v>
      </c>
      <c r="H60" s="20">
        <f t="shared" si="0"/>
        <v>2724.1672966781334</v>
      </c>
    </row>
    <row r="61" spans="1:8" ht="24.9" customHeight="1" x14ac:dyDescent="0.3">
      <c r="A61" s="5" t="s">
        <v>72</v>
      </c>
      <c r="B61" s="12">
        <v>53.199999999999996</v>
      </c>
      <c r="C61" s="18">
        <v>55.8</v>
      </c>
      <c r="D61" s="12">
        <v>140.89708150095117</v>
      </c>
      <c r="E61" s="19">
        <v>53611.09</v>
      </c>
      <c r="F61" s="20">
        <v>54816.00955794505</v>
      </c>
      <c r="G61" s="20">
        <v>53611.09</v>
      </c>
      <c r="H61" s="20">
        <f t="shared" si="0"/>
        <v>1204.9195579450534</v>
      </c>
    </row>
    <row r="62" spans="1:8" ht="24.9" customHeight="1" x14ac:dyDescent="0.3">
      <c r="A62" s="5" t="s">
        <v>73</v>
      </c>
      <c r="B62" s="12">
        <v>12.6</v>
      </c>
      <c r="C62" s="18">
        <v>11.4</v>
      </c>
      <c r="D62" s="12">
        <v>158.76505297429409</v>
      </c>
      <c r="E62" s="19">
        <v>59913.7</v>
      </c>
      <c r="F62" s="20">
        <v>61767.543859649115</v>
      </c>
      <c r="G62" s="20">
        <v>59913.7</v>
      </c>
      <c r="H62" s="20">
        <f t="shared" si="0"/>
        <v>1853.8438596491178</v>
      </c>
    </row>
    <row r="63" spans="1:8" ht="24.9" customHeight="1" x14ac:dyDescent="0.3">
      <c r="A63" s="5" t="s">
        <v>74</v>
      </c>
      <c r="B63" s="12">
        <v>167.4</v>
      </c>
      <c r="C63" s="18">
        <v>239.4</v>
      </c>
      <c r="D63" s="12">
        <v>174.15395147252102</v>
      </c>
      <c r="E63" s="19">
        <v>79716.345000000001</v>
      </c>
      <c r="F63" s="20">
        <v>67754.5948203843</v>
      </c>
      <c r="G63" s="20">
        <v>79716.345000000001</v>
      </c>
      <c r="H63" s="20">
        <f t="shared" si="0"/>
        <v>-11961.750179615701</v>
      </c>
    </row>
    <row r="64" spans="1:8" ht="24.9" customHeight="1" x14ac:dyDescent="0.3">
      <c r="A64" s="5" t="s">
        <v>75</v>
      </c>
      <c r="B64" s="12">
        <v>53</v>
      </c>
      <c r="C64" s="18">
        <v>54</v>
      </c>
      <c r="D64" s="12">
        <v>156.78504619514771</v>
      </c>
      <c r="E64" s="19">
        <v>60964.135000000002</v>
      </c>
      <c r="F64" s="20">
        <v>60997.222222222212</v>
      </c>
      <c r="G64" s="20">
        <v>60964.135000000002</v>
      </c>
      <c r="H64" s="20">
        <f t="shared" si="0"/>
        <v>33.087222222209675</v>
      </c>
    </row>
    <row r="65" spans="1:8" ht="24.9" customHeight="1" x14ac:dyDescent="0.3">
      <c r="A65" s="5" t="s">
        <v>76</v>
      </c>
      <c r="B65" s="12">
        <v>124.4</v>
      </c>
      <c r="C65" s="18">
        <v>122</v>
      </c>
      <c r="D65" s="12">
        <v>196.19494874371716</v>
      </c>
      <c r="E65" s="19">
        <v>74931.03</v>
      </c>
      <c r="F65" s="20">
        <v>76329.644808743164</v>
      </c>
      <c r="G65" s="20">
        <v>74931.03</v>
      </c>
      <c r="H65" s="20">
        <f t="shared" si="0"/>
        <v>1398.6148087431648</v>
      </c>
    </row>
    <row r="66" spans="1:8" ht="24.9" customHeight="1" x14ac:dyDescent="0.3">
      <c r="A66" s="5" t="s">
        <v>77</v>
      </c>
      <c r="B66" s="12">
        <v>204.9</v>
      </c>
      <c r="C66" s="18">
        <v>201.8</v>
      </c>
      <c r="D66" s="12">
        <v>187.82251345651636</v>
      </c>
      <c r="E66" s="19">
        <v>71974.25</v>
      </c>
      <c r="F66" s="20">
        <v>73072.348860257684</v>
      </c>
      <c r="G66" s="20">
        <v>71974.25</v>
      </c>
      <c r="H66" s="20">
        <f t="shared" si="0"/>
        <v>1098.0988602576836</v>
      </c>
    </row>
    <row r="67" spans="1:8" ht="24.9" customHeight="1" x14ac:dyDescent="0.3">
      <c r="A67" s="5" t="s">
        <v>78</v>
      </c>
      <c r="B67" s="12">
        <v>50.3</v>
      </c>
      <c r="C67" s="18">
        <v>49.3</v>
      </c>
      <c r="D67" s="12">
        <v>224.48798885028708</v>
      </c>
      <c r="E67" s="19">
        <v>87263.914999999994</v>
      </c>
      <c r="F67" s="20">
        <v>87337.052062204195</v>
      </c>
      <c r="G67" s="20">
        <v>87263.914999999994</v>
      </c>
      <c r="H67" s="20">
        <f t="shared" si="0"/>
        <v>73.137062204201357</v>
      </c>
    </row>
    <row r="68" spans="1:8" ht="24.9" customHeight="1" x14ac:dyDescent="0.3">
      <c r="A68" s="5" t="s">
        <v>79</v>
      </c>
      <c r="B68" s="12">
        <v>13.6</v>
      </c>
      <c r="C68" s="18">
        <v>10.5</v>
      </c>
      <c r="D68" s="12">
        <v>180.96176481988073</v>
      </c>
      <c r="E68" s="19">
        <v>62248</v>
      </c>
      <c r="F68" s="20">
        <v>70403.174603174601</v>
      </c>
      <c r="G68" s="20">
        <v>62248</v>
      </c>
      <c r="H68" s="20">
        <f t="shared" si="0"/>
        <v>8155.1746031746006</v>
      </c>
    </row>
    <row r="69" spans="1:8" ht="24.9" customHeight="1" x14ac:dyDescent="0.3">
      <c r="A69" s="5" t="s">
        <v>80</v>
      </c>
      <c r="B69" s="12">
        <v>48.8</v>
      </c>
      <c r="C69" s="18">
        <v>49.3</v>
      </c>
      <c r="D69" s="12">
        <v>214.63058320926856</v>
      </c>
      <c r="E69" s="19">
        <v>80922.399999999994</v>
      </c>
      <c r="F69" s="20">
        <v>83502.02839756594</v>
      </c>
      <c r="G69" s="20">
        <v>80922.399999999994</v>
      </c>
      <c r="H69" s="20">
        <f t="shared" si="0"/>
        <v>2579.6283975659462</v>
      </c>
    </row>
    <row r="70" spans="1:8" ht="24.9" customHeight="1" x14ac:dyDescent="0.3">
      <c r="A70" s="5" t="s">
        <v>81</v>
      </c>
      <c r="B70" s="12">
        <v>66.599999999999994</v>
      </c>
      <c r="C70" s="18">
        <v>65.8</v>
      </c>
      <c r="D70" s="12">
        <v>231.7415958937724</v>
      </c>
      <c r="E70" s="19">
        <v>86213.48</v>
      </c>
      <c r="F70" s="20">
        <v>90159.06788247214</v>
      </c>
      <c r="G70" s="20">
        <v>86213.48</v>
      </c>
      <c r="H70" s="20">
        <f t="shared" si="0"/>
        <v>3945.587882472144</v>
      </c>
    </row>
    <row r="71" spans="1:8" ht="24.9" customHeight="1" x14ac:dyDescent="0.3">
      <c r="A71" s="5" t="s">
        <v>82</v>
      </c>
      <c r="B71" s="12">
        <v>90.2</v>
      </c>
      <c r="C71" s="18">
        <v>92.100000000000009</v>
      </c>
      <c r="D71" s="12">
        <v>227.19670859485248</v>
      </c>
      <c r="E71" s="19">
        <v>86213.48</v>
      </c>
      <c r="F71" s="20">
        <v>88390.879478827352</v>
      </c>
      <c r="G71" s="20">
        <v>86213.48</v>
      </c>
      <c r="H71" s="20">
        <f t="shared" si="0"/>
        <v>2177.3994788273558</v>
      </c>
    </row>
    <row r="72" spans="1:8" ht="24.9" customHeight="1" x14ac:dyDescent="0.3">
      <c r="A72" s="5" t="s">
        <v>83</v>
      </c>
      <c r="B72" s="12">
        <v>79.099999999999994</v>
      </c>
      <c r="C72" s="18">
        <v>76.400000000000006</v>
      </c>
      <c r="D72" s="12">
        <v>249.18285536007181</v>
      </c>
      <c r="E72" s="19">
        <v>81700.5</v>
      </c>
      <c r="F72" s="20">
        <v>96944.589877835941</v>
      </c>
      <c r="G72" s="20">
        <v>81700.5</v>
      </c>
      <c r="H72" s="20">
        <f t="shared" si="0"/>
        <v>15244.089877835941</v>
      </c>
    </row>
    <row r="73" spans="1:8" ht="24.9" customHeight="1" x14ac:dyDescent="0.3">
      <c r="A73" s="5" t="s">
        <v>84</v>
      </c>
      <c r="B73" s="12">
        <v>11.1</v>
      </c>
      <c r="C73" s="18">
        <v>13.4</v>
      </c>
      <c r="D73" s="12">
        <v>109.84148784416179</v>
      </c>
      <c r="E73" s="19">
        <v>40889.154999999999</v>
      </c>
      <c r="F73" s="20">
        <v>42733.830845771146</v>
      </c>
      <c r="G73" s="20">
        <v>40889.154999999999</v>
      </c>
      <c r="H73" s="20">
        <f t="shared" si="0"/>
        <v>1844.6758457711476</v>
      </c>
    </row>
    <row r="74" spans="1:8" ht="24.9" customHeight="1" x14ac:dyDescent="0.3">
      <c r="A74" s="5" t="s">
        <v>85</v>
      </c>
      <c r="B74" s="12">
        <v>27.7</v>
      </c>
      <c r="C74" s="18">
        <v>30</v>
      </c>
      <c r="D74" s="12">
        <v>136.18786502734582</v>
      </c>
      <c r="E74" s="19">
        <v>51471.315000000002</v>
      </c>
      <c r="F74" s="20">
        <v>52983.888888888891</v>
      </c>
      <c r="G74" s="20">
        <v>51471.315000000002</v>
      </c>
      <c r="H74" s="20">
        <f t="shared" ref="H74" si="1">F74-E74</f>
        <v>1512.5738888888882</v>
      </c>
    </row>
    <row r="75" spans="1:8" ht="89.25" customHeight="1" x14ac:dyDescent="0.3">
      <c r="A75" s="2" t="s">
        <v>109</v>
      </c>
      <c r="B75" s="10">
        <f>SUM(B9:B74)</f>
        <v>3768.099999999999</v>
      </c>
      <c r="C75" s="10">
        <f>SUM(C9:C74)</f>
        <v>3898.3</v>
      </c>
      <c r="D75" s="21">
        <v>206.46142234776553</v>
      </c>
      <c r="E75" s="41">
        <v>79804</v>
      </c>
      <c r="F75" s="34">
        <f>(F9*C9+F10*C10+F11*C11+F12*C12+F13*C13+F14*C14+F15*C15+F16*C16+F17*C17+F18*C18+F19*C19+F20*C20+F21*C21+F22*C22+F23*C23+F24*C24+F25*C25+F26*C26+F28*C28+F29*C29+F30*C30+F31*C31+F32*C32+F33*C33+F34*C34+F35*C35+F36*C36+F37*C37+F38*C38+F39*C39+F40*C40+F41*C41+F42*C42+F43*C43+F44*C44+F45*C45+F46*C46+F47*C47+F48*C48+F49*C49+F51*C51+F52*C52+F53*C53+F54*C54+F55*C55+F56*C56+F57*C57+F58*C58+F59*C59+F60*C60+F61*C61+F62*C62+F63*C63+F64*C64+F65*C65+F66*C66+F67*C67+F68*C68+F69*C69+F70*C70+F71*C71+F72*C72+F73*C73+F74*C74)/C75</f>
        <v>80323.816364398182</v>
      </c>
      <c r="G75" s="41">
        <f>E75</f>
        <v>79804</v>
      </c>
      <c r="H75" s="34">
        <f>F75-E75</f>
        <v>519.81636439818249</v>
      </c>
    </row>
    <row r="76" spans="1:8" ht="24.9" customHeight="1" x14ac:dyDescent="0.3">
      <c r="A76" s="51" t="s">
        <v>19</v>
      </c>
      <c r="B76" s="52"/>
      <c r="C76" s="52"/>
      <c r="D76" s="52"/>
      <c r="E76" s="52"/>
      <c r="F76" s="52"/>
      <c r="G76" s="52"/>
      <c r="H76" s="53"/>
    </row>
    <row r="77" spans="1:8" s="1" customFormat="1" ht="24.9" hidden="1" customHeight="1" x14ac:dyDescent="0.3">
      <c r="A77" s="2" t="s">
        <v>105</v>
      </c>
      <c r="B77" s="11"/>
      <c r="C77" s="11"/>
      <c r="D77" s="11"/>
      <c r="E77" s="23"/>
      <c r="F77" s="23"/>
      <c r="G77" s="23"/>
      <c r="H77" s="23"/>
    </row>
    <row r="78" spans="1:8" ht="47.25" customHeight="1" x14ac:dyDescent="0.3">
      <c r="A78" s="6" t="s">
        <v>22</v>
      </c>
      <c r="B78" s="24"/>
      <c r="C78" s="24">
        <v>1.5</v>
      </c>
      <c r="D78" s="24">
        <v>154.6503020177355</v>
      </c>
      <c r="E78" s="25"/>
      <c r="F78" s="37">
        <v>60166.7</v>
      </c>
      <c r="G78" s="25">
        <f>F78*C78*12/1000</f>
        <v>1083.0005999999998</v>
      </c>
      <c r="H78" s="20">
        <f>F78-E78</f>
        <v>60166.7</v>
      </c>
    </row>
    <row r="79" spans="1:8" ht="32.25" customHeight="1" x14ac:dyDescent="0.3">
      <c r="A79" s="6" t="s">
        <v>106</v>
      </c>
      <c r="B79" s="24"/>
      <c r="C79" s="24">
        <v>1</v>
      </c>
      <c r="D79" s="24">
        <v>144.92558797069785</v>
      </c>
      <c r="E79" s="25"/>
      <c r="F79" s="37">
        <v>56383.3</v>
      </c>
      <c r="G79" s="25">
        <f t="shared" ref="G79:G82" si="2">F79*C79*12/1000</f>
        <v>676.59960000000012</v>
      </c>
      <c r="H79" s="20">
        <f t="shared" ref="H79:H82" si="3">F79-E79</f>
        <v>56383.3</v>
      </c>
    </row>
    <row r="80" spans="1:8" ht="32.25" hidden="1" customHeight="1" x14ac:dyDescent="0.3">
      <c r="A80" s="6" t="s">
        <v>210</v>
      </c>
      <c r="B80" s="24"/>
      <c r="C80" s="24">
        <v>0</v>
      </c>
      <c r="D80" s="24">
        <v>0</v>
      </c>
      <c r="E80" s="25"/>
      <c r="F80" s="37">
        <v>0</v>
      </c>
      <c r="G80" s="25">
        <f t="shared" si="2"/>
        <v>0</v>
      </c>
      <c r="H80" s="20">
        <f t="shared" si="3"/>
        <v>0</v>
      </c>
    </row>
    <row r="81" spans="1:8" ht="24.9" customHeight="1" x14ac:dyDescent="0.3">
      <c r="A81" s="6" t="s">
        <v>107</v>
      </c>
      <c r="B81" s="24"/>
      <c r="C81" s="24">
        <v>0.8</v>
      </c>
      <c r="D81" s="24">
        <v>103.93908238015679</v>
      </c>
      <c r="E81" s="25"/>
      <c r="F81" s="37">
        <v>40437.5</v>
      </c>
      <c r="G81" s="25">
        <f t="shared" si="2"/>
        <v>388.2</v>
      </c>
      <c r="H81" s="20">
        <f t="shared" si="3"/>
        <v>40437.5</v>
      </c>
    </row>
    <row r="82" spans="1:8" ht="24.9" customHeight="1" x14ac:dyDescent="0.3">
      <c r="A82" s="6" t="s">
        <v>108</v>
      </c>
      <c r="B82" s="24"/>
      <c r="C82" s="24">
        <v>1</v>
      </c>
      <c r="D82" s="24">
        <v>61.003212954633078</v>
      </c>
      <c r="E82" s="25"/>
      <c r="F82" s="37">
        <v>23733.3</v>
      </c>
      <c r="G82" s="25">
        <f t="shared" si="2"/>
        <v>284.7996</v>
      </c>
      <c r="H82" s="20">
        <f t="shared" si="3"/>
        <v>23733.3</v>
      </c>
    </row>
    <row r="83" spans="1:8" s="7" customFormat="1" ht="80.25" customHeight="1" x14ac:dyDescent="0.3">
      <c r="A83" s="2" t="s">
        <v>111</v>
      </c>
      <c r="B83" s="11"/>
      <c r="C83" s="11">
        <f>C78+C79+C81+C82+C80</f>
        <v>4.3</v>
      </c>
      <c r="D83" s="11">
        <v>121.17570229210688</v>
      </c>
      <c r="E83" s="23"/>
      <c r="F83" s="23">
        <f>(F78*C78+F79*C79+F81*C81+F82*C82+F80*C80)/C83</f>
        <v>47143.406976744183</v>
      </c>
      <c r="G83" s="23">
        <f>SUM(G78:G82)</f>
        <v>2432.5997999999995</v>
      </c>
      <c r="H83" s="23">
        <f>F83-E83</f>
        <v>47143.406976744183</v>
      </c>
    </row>
    <row r="84" spans="1:8" ht="24.9" customHeight="1" x14ac:dyDescent="0.3">
      <c r="A84" s="51" t="s">
        <v>153</v>
      </c>
      <c r="B84" s="52"/>
      <c r="C84" s="52"/>
      <c r="D84" s="52"/>
      <c r="E84" s="52"/>
      <c r="F84" s="52"/>
      <c r="G84" s="52"/>
      <c r="H84" s="53"/>
    </row>
    <row r="85" spans="1:8" s="1" customFormat="1" ht="24.9" customHeight="1" x14ac:dyDescent="0.3">
      <c r="A85" s="2" t="s">
        <v>51</v>
      </c>
      <c r="B85" s="11">
        <f>B86</f>
        <v>0</v>
      </c>
      <c r="C85" s="11">
        <f t="shared" ref="C85:H85" si="4">C86</f>
        <v>0</v>
      </c>
      <c r="D85" s="11">
        <v>0</v>
      </c>
      <c r="E85" s="23">
        <f t="shared" si="4"/>
        <v>0</v>
      </c>
      <c r="F85" s="23">
        <f t="shared" si="4"/>
        <v>0</v>
      </c>
      <c r="G85" s="23">
        <f t="shared" si="4"/>
        <v>0</v>
      </c>
      <c r="H85" s="23">
        <f t="shared" si="4"/>
        <v>0</v>
      </c>
    </row>
    <row r="86" spans="1:8" ht="36.75" customHeight="1" x14ac:dyDescent="0.3">
      <c r="A86" s="6" t="s">
        <v>157</v>
      </c>
      <c r="B86" s="24">
        <v>0</v>
      </c>
      <c r="C86" s="24">
        <v>0</v>
      </c>
      <c r="D86" s="24">
        <v>0</v>
      </c>
      <c r="E86" s="25">
        <v>0</v>
      </c>
      <c r="F86" s="25">
        <v>0</v>
      </c>
      <c r="G86" s="25">
        <v>0</v>
      </c>
      <c r="H86" s="25">
        <f>F86-E86</f>
        <v>0</v>
      </c>
    </row>
    <row r="87" spans="1:8" s="1" customFormat="1" ht="30.75" customHeight="1" x14ac:dyDescent="0.3">
      <c r="A87" s="2" t="s">
        <v>154</v>
      </c>
      <c r="B87" s="11">
        <f>B88+B89+B90+B91+B92+B93</f>
        <v>6.8</v>
      </c>
      <c r="C87" s="11">
        <f>C88+C89+C90+C92+C91+C93</f>
        <v>6.8</v>
      </c>
      <c r="D87" s="11">
        <v>131.94533693184255</v>
      </c>
      <c r="E87" s="23">
        <f>(E88*B88+E89*B89+E90*B90+E91*B91+E92*B92+E93*B93)/B87</f>
        <v>51332</v>
      </c>
      <c r="F87" s="23">
        <f>(F88*C88+F89*C89+F90*C90+F91*C91+F92*C92+F93*C93)/C87</f>
        <v>51333.333333333336</v>
      </c>
      <c r="G87" s="23">
        <f>(G88*B88+G89*B89+G90*B90+G91*B91+G92*B92+G93*B93)/B87</f>
        <v>51332</v>
      </c>
      <c r="H87" s="23">
        <f>F87-E87</f>
        <v>1.3333333333357587</v>
      </c>
    </row>
    <row r="88" spans="1:8" s="1" customFormat="1" ht="24.9" customHeight="1" x14ac:dyDescent="0.3">
      <c r="A88" s="6" t="s">
        <v>169</v>
      </c>
      <c r="B88" s="24">
        <v>2</v>
      </c>
      <c r="C88" s="24">
        <v>2</v>
      </c>
      <c r="D88" s="24">
        <v>131.94533693184255</v>
      </c>
      <c r="E88" s="25">
        <v>51332</v>
      </c>
      <c r="F88" s="25">
        <v>51333.333333333336</v>
      </c>
      <c r="G88" s="25">
        <v>51332</v>
      </c>
      <c r="H88" s="25">
        <f>F88-E88</f>
        <v>1.3333333333357587</v>
      </c>
    </row>
    <row r="89" spans="1:8" ht="24.9" customHeight="1" x14ac:dyDescent="0.3">
      <c r="A89" s="6" t="s">
        <v>170</v>
      </c>
      <c r="B89" s="24">
        <v>1</v>
      </c>
      <c r="C89" s="24">
        <v>1</v>
      </c>
      <c r="D89" s="24">
        <v>131.94533693184255</v>
      </c>
      <c r="E89" s="25">
        <v>51332</v>
      </c>
      <c r="F89" s="25">
        <v>51333.333333333336</v>
      </c>
      <c r="G89" s="25">
        <v>51332</v>
      </c>
      <c r="H89" s="25">
        <f t="shared" ref="H89:H93" si="5">F89-E89</f>
        <v>1.3333333333357587</v>
      </c>
    </row>
    <row r="90" spans="1:8" ht="24.9" customHeight="1" x14ac:dyDescent="0.3">
      <c r="A90" s="6" t="s">
        <v>171</v>
      </c>
      <c r="B90" s="24">
        <v>1</v>
      </c>
      <c r="C90" s="24">
        <v>1</v>
      </c>
      <c r="D90" s="24">
        <v>131.94533693184255</v>
      </c>
      <c r="E90" s="25">
        <v>51332</v>
      </c>
      <c r="F90" s="25">
        <v>51333.333333333336</v>
      </c>
      <c r="G90" s="25">
        <v>51332</v>
      </c>
      <c r="H90" s="25">
        <f t="shared" si="5"/>
        <v>1.3333333333357587</v>
      </c>
    </row>
    <row r="91" spans="1:8" ht="24.9" customHeight="1" x14ac:dyDescent="0.3">
      <c r="A91" s="6" t="s">
        <v>178</v>
      </c>
      <c r="B91" s="24">
        <v>1</v>
      </c>
      <c r="C91" s="24">
        <v>1</v>
      </c>
      <c r="D91" s="24">
        <v>131.94533693184255</v>
      </c>
      <c r="E91" s="25">
        <v>51332</v>
      </c>
      <c r="F91" s="25">
        <v>51333.333333333336</v>
      </c>
      <c r="G91" s="25">
        <v>51332</v>
      </c>
      <c r="H91" s="25">
        <f t="shared" si="5"/>
        <v>1.3333333333357587</v>
      </c>
    </row>
    <row r="92" spans="1:8" ht="24.9" customHeight="1" x14ac:dyDescent="0.3">
      <c r="A92" s="6" t="s">
        <v>172</v>
      </c>
      <c r="B92" s="24">
        <v>1</v>
      </c>
      <c r="C92" s="24">
        <v>1</v>
      </c>
      <c r="D92" s="24">
        <v>131.94533693184255</v>
      </c>
      <c r="E92" s="25">
        <v>51332</v>
      </c>
      <c r="F92" s="25">
        <v>51333.333333333336</v>
      </c>
      <c r="G92" s="25">
        <v>51332</v>
      </c>
      <c r="H92" s="25">
        <f t="shared" si="5"/>
        <v>1.3333333333357587</v>
      </c>
    </row>
    <row r="93" spans="1:8" ht="24.9" customHeight="1" x14ac:dyDescent="0.3">
      <c r="A93" s="6" t="s">
        <v>173</v>
      </c>
      <c r="B93" s="24">
        <v>0.8</v>
      </c>
      <c r="C93" s="24">
        <v>0.8</v>
      </c>
      <c r="D93" s="24">
        <v>131.94533693184255</v>
      </c>
      <c r="E93" s="25">
        <v>51332</v>
      </c>
      <c r="F93" s="25">
        <v>51333.333333333336</v>
      </c>
      <c r="G93" s="25">
        <v>51332</v>
      </c>
      <c r="H93" s="25">
        <f t="shared" si="5"/>
        <v>1.3333333333357587</v>
      </c>
    </row>
    <row r="94" spans="1:8" ht="24.9" customHeight="1" x14ac:dyDescent="0.3">
      <c r="A94" s="2" t="s">
        <v>155</v>
      </c>
      <c r="B94" s="11">
        <f>SUM(B95:B102)</f>
        <v>6.4</v>
      </c>
      <c r="C94" s="11">
        <f>SUM(C95:C102)</f>
        <v>6.2</v>
      </c>
      <c r="D94" s="11">
        <v>124.6419110239583</v>
      </c>
      <c r="E94" s="23">
        <f>(E102*B102+E101*B101+E99*B99+E98*B98+E97*B97+E96*B96+E95*B95+E100*B100)/B94</f>
        <v>45990.15625</v>
      </c>
      <c r="F94" s="23">
        <f>(F95*C95+F96*C96+F97*C97+F98*C98+F99*C99+F101*C101+F102*C102+F100*C100)/C94</f>
        <v>48491.935483870977</v>
      </c>
      <c r="G94" s="23">
        <f>E94</f>
        <v>45990.15625</v>
      </c>
      <c r="H94" s="23">
        <f>F94-E94</f>
        <v>2501.7792338709769</v>
      </c>
    </row>
    <row r="95" spans="1:8" ht="24.9" customHeight="1" x14ac:dyDescent="0.3">
      <c r="A95" s="6" t="s">
        <v>174</v>
      </c>
      <c r="B95" s="24">
        <v>1</v>
      </c>
      <c r="C95" s="24">
        <v>1</v>
      </c>
      <c r="D95" s="24">
        <v>139.27087349526624</v>
      </c>
      <c r="E95" s="26">
        <v>45990</v>
      </c>
      <c r="F95" s="26">
        <v>54183.333333333336</v>
      </c>
      <c r="G95" s="26">
        <v>45990</v>
      </c>
      <c r="H95" s="25">
        <f>F95-E95</f>
        <v>8193.3333333333358</v>
      </c>
    </row>
    <row r="96" spans="1:8" ht="24.9" customHeight="1" x14ac:dyDescent="0.3">
      <c r="A96" s="6" t="s">
        <v>190</v>
      </c>
      <c r="B96" s="24">
        <v>1</v>
      </c>
      <c r="C96" s="24">
        <v>1</v>
      </c>
      <c r="D96" s="24">
        <v>103.97121192648757</v>
      </c>
      <c r="E96" s="26">
        <v>45990</v>
      </c>
      <c r="F96" s="26">
        <v>40449.999999999993</v>
      </c>
      <c r="G96" s="26">
        <v>45990</v>
      </c>
      <c r="H96" s="25">
        <f t="shared" ref="H96:H102" si="6">F96-E96</f>
        <v>-5540.0000000000073</v>
      </c>
    </row>
    <row r="97" spans="1:8" ht="24.9" customHeight="1" x14ac:dyDescent="0.3">
      <c r="A97" s="6" t="s">
        <v>159</v>
      </c>
      <c r="B97" s="24">
        <v>1</v>
      </c>
      <c r="C97" s="24">
        <v>1</v>
      </c>
      <c r="D97" s="24">
        <v>125.2195518999272</v>
      </c>
      <c r="E97" s="26">
        <v>45990</v>
      </c>
      <c r="F97" s="26">
        <v>48716.666666666672</v>
      </c>
      <c r="G97" s="26">
        <v>45990</v>
      </c>
      <c r="H97" s="25">
        <f t="shared" si="6"/>
        <v>2726.6666666666715</v>
      </c>
    </row>
    <row r="98" spans="1:8" ht="24.9" customHeight="1" x14ac:dyDescent="0.3">
      <c r="A98" s="6" t="s">
        <v>175</v>
      </c>
      <c r="B98" s="24">
        <v>1</v>
      </c>
      <c r="C98" s="24">
        <v>1</v>
      </c>
      <c r="D98" s="24">
        <v>118.27956989247312</v>
      </c>
      <c r="E98" s="26">
        <v>45990</v>
      </c>
      <c r="F98" s="26">
        <v>46016.666666666672</v>
      </c>
      <c r="G98" s="26">
        <v>45990</v>
      </c>
      <c r="H98" s="25">
        <f t="shared" si="6"/>
        <v>26.666666666671517</v>
      </c>
    </row>
    <row r="99" spans="1:8" ht="24.9" customHeight="1" x14ac:dyDescent="0.3">
      <c r="A99" s="6" t="s">
        <v>176</v>
      </c>
      <c r="B99" s="24">
        <v>1</v>
      </c>
      <c r="C99" s="24">
        <v>1</v>
      </c>
      <c r="D99" s="24">
        <v>121.14980936469178</v>
      </c>
      <c r="E99" s="26">
        <v>45990</v>
      </c>
      <c r="F99" s="26">
        <v>47133.333333333336</v>
      </c>
      <c r="G99" s="26">
        <v>45990</v>
      </c>
      <c r="H99" s="25">
        <f t="shared" si="6"/>
        <v>1143.3333333333358</v>
      </c>
    </row>
    <row r="100" spans="1:8" ht="24.9" customHeight="1" x14ac:dyDescent="0.3">
      <c r="A100" s="6" t="s">
        <v>212</v>
      </c>
      <c r="B100" s="24">
        <v>0.4</v>
      </c>
      <c r="C100" s="24">
        <v>0.2</v>
      </c>
      <c r="D100" s="24">
        <v>85.036199288866044</v>
      </c>
      <c r="E100" s="26">
        <v>45990</v>
      </c>
      <c r="F100" s="26">
        <v>33083.333333333336</v>
      </c>
      <c r="G100" s="26">
        <v>45990</v>
      </c>
      <c r="H100" s="25">
        <f t="shared" si="6"/>
        <v>-12906.666666666664</v>
      </c>
    </row>
    <row r="101" spans="1:8" ht="24.9" customHeight="1" x14ac:dyDescent="0.3">
      <c r="A101" s="6" t="s">
        <v>156</v>
      </c>
      <c r="B101" s="24">
        <v>1</v>
      </c>
      <c r="C101" s="24">
        <v>1</v>
      </c>
      <c r="D101" s="24">
        <v>147.88159191192219</v>
      </c>
      <c r="E101" s="26">
        <v>45991</v>
      </c>
      <c r="F101" s="26">
        <v>57533.333333333328</v>
      </c>
      <c r="G101" s="26">
        <v>45991</v>
      </c>
      <c r="H101" s="25">
        <f t="shared" si="6"/>
        <v>11542.333333333328</v>
      </c>
    </row>
    <row r="102" spans="1:8" ht="31.5" customHeight="1" x14ac:dyDescent="0.3">
      <c r="A102" s="6" t="s">
        <v>177</v>
      </c>
      <c r="B102" s="24">
        <v>0</v>
      </c>
      <c r="C102" s="24">
        <v>0</v>
      </c>
      <c r="D102" s="24">
        <v>0</v>
      </c>
      <c r="E102" s="26">
        <v>45998</v>
      </c>
      <c r="F102" s="26">
        <v>0</v>
      </c>
      <c r="G102" s="26">
        <v>45998</v>
      </c>
      <c r="H102" s="25">
        <f t="shared" si="6"/>
        <v>-45998</v>
      </c>
    </row>
    <row r="103" spans="1:8" ht="95.25" customHeight="1" x14ac:dyDescent="0.3">
      <c r="A103" s="2" t="s">
        <v>112</v>
      </c>
      <c r="B103" s="11">
        <f>B94+B87+B85</f>
        <v>13.2</v>
      </c>
      <c r="C103" s="11">
        <f>C94+C87+C85</f>
        <v>13</v>
      </c>
      <c r="D103" s="11">
        <v>128.46216457577466</v>
      </c>
      <c r="E103" s="23">
        <f>(E85*B85+E87*B87+E94*B94)/B103</f>
        <v>48742.015151515152</v>
      </c>
      <c r="F103" s="23">
        <f>(F85*C85+F87*C87+F94*C94)/C103</f>
        <v>49978.205128205132</v>
      </c>
      <c r="G103" s="23">
        <f>E103</f>
        <v>48742.015151515152</v>
      </c>
      <c r="H103" s="23">
        <f>F103-E103</f>
        <v>1236.1899766899805</v>
      </c>
    </row>
    <row r="104" spans="1:8" ht="20.25" customHeight="1" x14ac:dyDescent="0.3">
      <c r="A104" s="51" t="s">
        <v>24</v>
      </c>
      <c r="B104" s="52"/>
      <c r="C104" s="52"/>
      <c r="D104" s="52"/>
      <c r="E104" s="52"/>
      <c r="F104" s="52"/>
      <c r="G104" s="52"/>
      <c r="H104" s="53"/>
    </row>
    <row r="105" spans="1:8" ht="24.9" customHeight="1" x14ac:dyDescent="0.3">
      <c r="A105" s="6" t="s">
        <v>115</v>
      </c>
      <c r="B105" s="24">
        <v>3</v>
      </c>
      <c r="C105" s="24">
        <v>2.6</v>
      </c>
      <c r="D105" s="27">
        <v>142.23008709578559</v>
      </c>
      <c r="E105" s="39">
        <v>55335</v>
      </c>
      <c r="F105" s="39">
        <v>55334.615384615383</v>
      </c>
      <c r="G105" s="25">
        <f>E105</f>
        <v>55335</v>
      </c>
      <c r="H105" s="20">
        <f>F105-E105</f>
        <v>-0.38461538461706368</v>
      </c>
    </row>
    <row r="106" spans="1:8" ht="24.9" customHeight="1" x14ac:dyDescent="0.3">
      <c r="A106" s="6" t="s">
        <v>116</v>
      </c>
      <c r="B106" s="24">
        <v>4.5</v>
      </c>
      <c r="C106" s="24">
        <v>4.5</v>
      </c>
      <c r="D106" s="27">
        <v>142.23631162327985</v>
      </c>
      <c r="E106" s="39">
        <v>55335</v>
      </c>
      <c r="F106" s="39">
        <v>55337.037037037029</v>
      </c>
      <c r="G106" s="25">
        <f t="shared" ref="G106:G112" si="7">E106</f>
        <v>55335</v>
      </c>
      <c r="H106" s="20">
        <f t="shared" ref="H106:H113" si="8">F106-E106</f>
        <v>2.0370370370292221</v>
      </c>
    </row>
    <row r="107" spans="1:8" ht="24.9" customHeight="1" x14ac:dyDescent="0.3">
      <c r="A107" s="6" t="s">
        <v>117</v>
      </c>
      <c r="B107" s="24">
        <v>2.5</v>
      </c>
      <c r="C107" s="24">
        <v>2.5</v>
      </c>
      <c r="D107" s="27">
        <v>142.24392751574348</v>
      </c>
      <c r="E107" s="39">
        <v>55335</v>
      </c>
      <c r="F107" s="39">
        <v>55340</v>
      </c>
      <c r="G107" s="25">
        <f t="shared" si="7"/>
        <v>55335</v>
      </c>
      <c r="H107" s="20">
        <f t="shared" si="8"/>
        <v>5</v>
      </c>
    </row>
    <row r="108" spans="1:8" ht="24.9" customHeight="1" x14ac:dyDescent="0.3">
      <c r="A108" s="6" t="s">
        <v>118</v>
      </c>
      <c r="B108" s="24">
        <v>0.8</v>
      </c>
      <c r="C108" s="24">
        <v>1</v>
      </c>
      <c r="D108" s="27">
        <v>119.52191235059762</v>
      </c>
      <c r="E108" s="39">
        <v>62804</v>
      </c>
      <c r="F108" s="39">
        <v>46500</v>
      </c>
      <c r="G108" s="25">
        <f t="shared" si="7"/>
        <v>62804</v>
      </c>
      <c r="H108" s="20">
        <f t="shared" si="8"/>
        <v>-16304</v>
      </c>
    </row>
    <row r="109" spans="1:8" ht="24.9" customHeight="1" x14ac:dyDescent="0.3">
      <c r="A109" s="6" t="s">
        <v>119</v>
      </c>
      <c r="B109" s="24">
        <v>1</v>
      </c>
      <c r="C109" s="24">
        <v>1</v>
      </c>
      <c r="D109" s="27">
        <v>142.2267917577004</v>
      </c>
      <c r="E109" s="39">
        <v>55335</v>
      </c>
      <c r="F109" s="39">
        <v>55333.333333333336</v>
      </c>
      <c r="G109" s="25">
        <f t="shared" si="7"/>
        <v>55335</v>
      </c>
      <c r="H109" s="20">
        <f t="shared" si="8"/>
        <v>-1.6666666666642413</v>
      </c>
    </row>
    <row r="110" spans="1:8" ht="24.9" customHeight="1" x14ac:dyDescent="0.3">
      <c r="A110" s="6" t="s">
        <v>120</v>
      </c>
      <c r="B110" s="24">
        <v>2.4</v>
      </c>
      <c r="C110" s="24">
        <v>2</v>
      </c>
      <c r="D110" s="27">
        <v>142.23107569721117</v>
      </c>
      <c r="E110" s="39">
        <v>55335</v>
      </c>
      <c r="F110" s="39">
        <v>55335</v>
      </c>
      <c r="G110" s="25">
        <f t="shared" si="7"/>
        <v>55335</v>
      </c>
      <c r="H110" s="20">
        <f t="shared" si="8"/>
        <v>0</v>
      </c>
    </row>
    <row r="111" spans="1:8" ht="24.9" customHeight="1" x14ac:dyDescent="0.3">
      <c r="A111" s="6" t="s">
        <v>121</v>
      </c>
      <c r="B111" s="24">
        <v>1</v>
      </c>
      <c r="C111" s="24">
        <v>1</v>
      </c>
      <c r="D111" s="27">
        <v>142.26963115280813</v>
      </c>
      <c r="E111" s="39">
        <v>55335</v>
      </c>
      <c r="F111" s="39">
        <v>55350</v>
      </c>
      <c r="G111" s="25">
        <f t="shared" si="7"/>
        <v>55335</v>
      </c>
      <c r="H111" s="20">
        <f t="shared" si="8"/>
        <v>15</v>
      </c>
    </row>
    <row r="112" spans="1:8" ht="24.9" customHeight="1" x14ac:dyDescent="0.3">
      <c r="A112" s="6" t="s">
        <v>152</v>
      </c>
      <c r="B112" s="24">
        <v>0.2</v>
      </c>
      <c r="C112" s="24">
        <v>1</v>
      </c>
      <c r="D112" s="27">
        <v>142.2267917577004</v>
      </c>
      <c r="E112" s="39">
        <v>55335</v>
      </c>
      <c r="F112" s="39">
        <v>55333.333333333336</v>
      </c>
      <c r="G112" s="25">
        <f t="shared" si="7"/>
        <v>55335</v>
      </c>
      <c r="H112" s="20">
        <f t="shared" si="8"/>
        <v>-1.6666666666642413</v>
      </c>
    </row>
    <row r="113" spans="1:8" ht="90.75" customHeight="1" x14ac:dyDescent="0.3">
      <c r="A113" s="2" t="s">
        <v>113</v>
      </c>
      <c r="B113" s="11">
        <f>SUM(B105:B112)</f>
        <v>15.4</v>
      </c>
      <c r="C113" s="11">
        <f>C105+C106+C107+C108+C109+C110+C111+C112</f>
        <v>15.6</v>
      </c>
      <c r="D113" s="28">
        <v>140.78068756130705</v>
      </c>
      <c r="E113" s="40">
        <v>55722.999999999993</v>
      </c>
      <c r="F113" s="23">
        <f>(F105*C105+F106*C106+F107*C107+F108*C108+F109*C109+F110*C110+F111*C111+F112*C112)/C113</f>
        <v>54770.7264957265</v>
      </c>
      <c r="G113" s="23">
        <f>E113</f>
        <v>55722.999999999993</v>
      </c>
      <c r="H113" s="29">
        <f t="shared" si="8"/>
        <v>-952.27350427349302</v>
      </c>
    </row>
    <row r="114" spans="1:8" ht="24.9" customHeight="1" x14ac:dyDescent="0.3">
      <c r="A114" s="51" t="s">
        <v>25</v>
      </c>
      <c r="B114" s="52"/>
      <c r="C114" s="52"/>
      <c r="D114" s="52"/>
      <c r="E114" s="52"/>
      <c r="F114" s="52"/>
      <c r="G114" s="52"/>
      <c r="H114" s="53"/>
    </row>
    <row r="115" spans="1:8" ht="34.200000000000003" customHeight="1" x14ac:dyDescent="0.3">
      <c r="A115" s="6" t="s">
        <v>26</v>
      </c>
      <c r="B115" s="24">
        <v>1</v>
      </c>
      <c r="C115" s="24">
        <v>1</v>
      </c>
      <c r="D115" s="24">
        <v>134.81557640406118</v>
      </c>
      <c r="E115" s="25">
        <v>52450</v>
      </c>
      <c r="F115" s="25">
        <v>52450</v>
      </c>
      <c r="G115" s="25">
        <v>52450</v>
      </c>
      <c r="H115" s="25">
        <v>0</v>
      </c>
    </row>
    <row r="116" spans="1:8" ht="46.5" customHeight="1" x14ac:dyDescent="0.3">
      <c r="A116" s="6" t="s">
        <v>28</v>
      </c>
      <c r="B116" s="24">
        <v>1</v>
      </c>
      <c r="C116" s="24">
        <v>1</v>
      </c>
      <c r="D116" s="24">
        <v>134.68705821873795</v>
      </c>
      <c r="E116" s="25">
        <v>52450</v>
      </c>
      <c r="F116" s="25">
        <v>52400</v>
      </c>
      <c r="G116" s="25">
        <v>52450</v>
      </c>
      <c r="H116" s="25">
        <v>-50</v>
      </c>
    </row>
    <row r="117" spans="1:8" ht="46.5" customHeight="1" x14ac:dyDescent="0.3">
      <c r="A117" s="6" t="s">
        <v>29</v>
      </c>
      <c r="B117" s="24">
        <v>1</v>
      </c>
      <c r="C117" s="24">
        <v>0.8</v>
      </c>
      <c r="D117" s="24">
        <v>140.45958103071584</v>
      </c>
      <c r="E117" s="25">
        <v>52450</v>
      </c>
      <c r="F117" s="25">
        <v>54645.8</v>
      </c>
      <c r="G117" s="25">
        <v>52450</v>
      </c>
      <c r="H117" s="25">
        <v>2195.8000000000029</v>
      </c>
    </row>
    <row r="118" spans="1:8" ht="46.5" customHeight="1" x14ac:dyDescent="0.3">
      <c r="A118" s="6" t="s">
        <v>47</v>
      </c>
      <c r="B118" s="24">
        <v>1</v>
      </c>
      <c r="C118" s="24">
        <v>1</v>
      </c>
      <c r="D118" s="24">
        <v>177.35509574604805</v>
      </c>
      <c r="E118" s="25">
        <v>69000</v>
      </c>
      <c r="F118" s="25">
        <v>69000</v>
      </c>
      <c r="G118" s="25">
        <v>69000</v>
      </c>
      <c r="H118" s="25">
        <v>0</v>
      </c>
    </row>
    <row r="119" spans="1:8" ht="46.5" customHeight="1" x14ac:dyDescent="0.3">
      <c r="A119" s="6" t="s">
        <v>30</v>
      </c>
      <c r="B119" s="24">
        <v>1</v>
      </c>
      <c r="C119" s="24">
        <v>1</v>
      </c>
      <c r="D119" s="24">
        <v>134.81557640406118</v>
      </c>
      <c r="E119" s="25">
        <v>52450</v>
      </c>
      <c r="F119" s="25">
        <v>52450</v>
      </c>
      <c r="G119" s="25">
        <v>52450</v>
      </c>
      <c r="H119" s="25">
        <v>0</v>
      </c>
    </row>
    <row r="120" spans="1:8" ht="46.5" customHeight="1" x14ac:dyDescent="0.3">
      <c r="A120" s="6" t="s">
        <v>31</v>
      </c>
      <c r="B120" s="24">
        <v>1</v>
      </c>
      <c r="C120" s="24">
        <v>1</v>
      </c>
      <c r="D120" s="24">
        <v>134.94409458938438</v>
      </c>
      <c r="E120" s="25">
        <v>52450</v>
      </c>
      <c r="F120" s="25">
        <v>52500</v>
      </c>
      <c r="G120" s="25">
        <v>52450</v>
      </c>
      <c r="H120" s="25">
        <v>50</v>
      </c>
    </row>
    <row r="121" spans="1:8" ht="46.5" customHeight="1" x14ac:dyDescent="0.3">
      <c r="A121" s="6" t="s">
        <v>206</v>
      </c>
      <c r="B121" s="24">
        <v>0</v>
      </c>
      <c r="C121" s="24">
        <v>0.5</v>
      </c>
      <c r="D121" s="24">
        <v>134.85850147795912</v>
      </c>
      <c r="E121" s="25">
        <v>52450</v>
      </c>
      <c r="F121" s="25">
        <v>52466.7</v>
      </c>
      <c r="G121" s="25">
        <v>52450</v>
      </c>
      <c r="H121" s="25">
        <v>16.69999999999709</v>
      </c>
    </row>
    <row r="122" spans="1:8" ht="46.5" customHeight="1" x14ac:dyDescent="0.3">
      <c r="A122" s="6" t="s">
        <v>32</v>
      </c>
      <c r="B122" s="24">
        <v>0.5</v>
      </c>
      <c r="C122" s="24">
        <v>0.5</v>
      </c>
      <c r="D122" s="24">
        <v>177.35509574604805</v>
      </c>
      <c r="E122" s="25">
        <v>69000</v>
      </c>
      <c r="F122" s="25">
        <v>69000</v>
      </c>
      <c r="G122" s="25">
        <v>69000</v>
      </c>
      <c r="H122" s="25">
        <v>0</v>
      </c>
    </row>
    <row r="123" spans="1:8" ht="46.5" customHeight="1" x14ac:dyDescent="0.3">
      <c r="A123" s="6" t="s">
        <v>34</v>
      </c>
      <c r="B123" s="24">
        <v>2.5</v>
      </c>
      <c r="C123" s="24">
        <v>2.5</v>
      </c>
      <c r="D123" s="24">
        <v>141.37000385554558</v>
      </c>
      <c r="E123" s="25">
        <v>55000</v>
      </c>
      <c r="F123" s="25">
        <v>55000</v>
      </c>
      <c r="G123" s="25">
        <v>55000</v>
      </c>
      <c r="H123" s="25">
        <v>0</v>
      </c>
    </row>
    <row r="124" spans="1:8" ht="46.5" customHeight="1" x14ac:dyDescent="0.3">
      <c r="A124" s="6" t="s">
        <v>35</v>
      </c>
      <c r="B124" s="24">
        <v>2.5</v>
      </c>
      <c r="C124" s="24">
        <v>2.5</v>
      </c>
      <c r="D124" s="24">
        <v>134.82414428308272</v>
      </c>
      <c r="E124" s="25">
        <v>52450</v>
      </c>
      <c r="F124" s="25">
        <v>52453.333333333328</v>
      </c>
      <c r="G124" s="25">
        <v>52450</v>
      </c>
      <c r="H124" s="25">
        <v>3.3333333333284827</v>
      </c>
    </row>
    <row r="125" spans="1:8" ht="46.5" customHeight="1" x14ac:dyDescent="0.3">
      <c r="A125" s="6" t="s">
        <v>36</v>
      </c>
      <c r="B125" s="24">
        <v>2</v>
      </c>
      <c r="C125" s="24">
        <v>2</v>
      </c>
      <c r="D125" s="24">
        <v>151.65145868140343</v>
      </c>
      <c r="E125" s="25">
        <v>59000</v>
      </c>
      <c r="F125" s="25">
        <v>59000</v>
      </c>
      <c r="G125" s="25">
        <v>59000</v>
      </c>
      <c r="H125" s="25">
        <v>0</v>
      </c>
    </row>
    <row r="126" spans="1:8" s="1" customFormat="1" ht="93.75" customHeight="1" x14ac:dyDescent="0.3">
      <c r="A126" s="2" t="s">
        <v>114</v>
      </c>
      <c r="B126" s="11">
        <v>13.5</v>
      </c>
      <c r="C126" s="11">
        <v>13.8</v>
      </c>
      <c r="D126" s="28">
        <v>143.39711250059756</v>
      </c>
      <c r="E126" s="32">
        <v>55723</v>
      </c>
      <c r="F126" s="32">
        <v>55788.646618357481</v>
      </c>
      <c r="G126" s="32">
        <v>55723</v>
      </c>
      <c r="H126" s="32">
        <v>65.646618357481202</v>
      </c>
    </row>
    <row r="127" spans="1:8" s="7" customFormat="1" ht="102.75" customHeight="1" x14ac:dyDescent="0.3">
      <c r="A127" s="2" t="s">
        <v>151</v>
      </c>
      <c r="B127" s="9">
        <v>3810.1999999999989</v>
      </c>
      <c r="C127" s="49">
        <v>3945.0000000000005</v>
      </c>
      <c r="D127" s="28">
        <v>205.63109892930291</v>
      </c>
      <c r="E127" s="23">
        <v>79513.737257886736</v>
      </c>
      <c r="F127" s="32">
        <v>80000.779038445296</v>
      </c>
      <c r="G127" s="23">
        <v>79513.737257886736</v>
      </c>
      <c r="H127" s="23">
        <v>487.04178055856028</v>
      </c>
    </row>
    <row r="128" spans="1:8" ht="24.9" customHeight="1" x14ac:dyDescent="0.3">
      <c r="A128" s="71" t="s">
        <v>37</v>
      </c>
      <c r="B128" s="72"/>
      <c r="C128" s="72"/>
      <c r="D128" s="72"/>
      <c r="E128" s="72"/>
      <c r="F128" s="72"/>
      <c r="G128" s="73"/>
      <c r="H128" s="74"/>
    </row>
    <row r="129" spans="1:8" ht="24.9" customHeight="1" x14ac:dyDescent="0.3">
      <c r="A129" s="67" t="s">
        <v>5</v>
      </c>
      <c r="B129" s="67"/>
      <c r="C129" s="75"/>
      <c r="D129" s="75"/>
      <c r="E129" s="75"/>
      <c r="F129" s="75"/>
      <c r="G129" s="76"/>
      <c r="H129" s="76"/>
    </row>
    <row r="130" spans="1:8" ht="24.9" customHeight="1" x14ac:dyDescent="0.3">
      <c r="A130" s="5" t="s">
        <v>6</v>
      </c>
      <c r="B130" s="24">
        <v>186.7</v>
      </c>
      <c r="C130" s="24">
        <v>183.5</v>
      </c>
      <c r="D130" s="24">
        <v>133.03488165646283</v>
      </c>
      <c r="E130" s="25">
        <v>43145.644999999997</v>
      </c>
      <c r="F130" s="25">
        <v>51757.220708446861</v>
      </c>
      <c r="G130" s="25">
        <v>43145.644999999997</v>
      </c>
      <c r="H130" s="20">
        <v>8611.5757084468642</v>
      </c>
    </row>
    <row r="131" spans="1:8" ht="42.75" customHeight="1" x14ac:dyDescent="0.3">
      <c r="A131" s="5" t="s">
        <v>7</v>
      </c>
      <c r="B131" s="24">
        <v>41.8</v>
      </c>
      <c r="C131" s="24">
        <v>41.8</v>
      </c>
      <c r="D131" s="24">
        <v>99.825014394241734</v>
      </c>
      <c r="E131" s="25">
        <v>38126.9</v>
      </c>
      <c r="F131" s="25">
        <v>38836.921850079743</v>
      </c>
      <c r="G131" s="25">
        <v>38126.9</v>
      </c>
      <c r="H131" s="20">
        <v>710.02185007974185</v>
      </c>
    </row>
    <row r="132" spans="1:8" ht="24.9" customHeight="1" x14ac:dyDescent="0.3">
      <c r="A132" s="5" t="s">
        <v>8</v>
      </c>
      <c r="B132" s="24">
        <v>562</v>
      </c>
      <c r="C132" s="24">
        <v>620.20000000000005</v>
      </c>
      <c r="D132" s="24">
        <v>131.80214753155497</v>
      </c>
      <c r="E132" s="25">
        <v>44740.75</v>
      </c>
      <c r="F132" s="25">
        <v>51277.625497151457</v>
      </c>
      <c r="G132" s="25">
        <v>44740.75</v>
      </c>
      <c r="H132" s="20">
        <v>6536.8754971514572</v>
      </c>
    </row>
    <row r="133" spans="1:8" ht="24.9" customHeight="1" x14ac:dyDescent="0.3">
      <c r="A133" s="5" t="s">
        <v>9</v>
      </c>
      <c r="B133" s="24">
        <v>39.4</v>
      </c>
      <c r="C133" s="24">
        <v>41.2</v>
      </c>
      <c r="D133" s="24">
        <v>109.99430610369878</v>
      </c>
      <c r="E133" s="25">
        <v>40344.485000000001</v>
      </c>
      <c r="F133" s="25">
        <v>42793.284789644014</v>
      </c>
      <c r="G133" s="25">
        <v>40344.485000000001</v>
      </c>
      <c r="H133" s="20">
        <v>2448.7997896440138</v>
      </c>
    </row>
    <row r="134" spans="1:8" ht="24.9" customHeight="1" x14ac:dyDescent="0.3">
      <c r="A134" s="5" t="s">
        <v>182</v>
      </c>
      <c r="B134" s="24">
        <v>268.39999999999998</v>
      </c>
      <c r="C134" s="24">
        <v>269.8</v>
      </c>
      <c r="D134" s="24">
        <v>101.13653963182317</v>
      </c>
      <c r="E134" s="25">
        <v>39332.955000000002</v>
      </c>
      <c r="F134" s="25">
        <v>39347.170743760806</v>
      </c>
      <c r="G134" s="25">
        <v>39332.955000000002</v>
      </c>
      <c r="H134" s="20">
        <v>14.215743760803889</v>
      </c>
    </row>
    <row r="135" spans="1:8" ht="39" customHeight="1" x14ac:dyDescent="0.3">
      <c r="A135" s="5" t="s">
        <v>10</v>
      </c>
      <c r="B135" s="24">
        <v>21.3</v>
      </c>
      <c r="C135" s="24">
        <v>23.8</v>
      </c>
      <c r="D135" s="24">
        <v>90.135527286354716</v>
      </c>
      <c r="E135" s="25">
        <v>34936.69</v>
      </c>
      <c r="F135" s="25">
        <v>35067.226890756305</v>
      </c>
      <c r="G135" s="25">
        <v>34936.69</v>
      </c>
      <c r="H135" s="20">
        <v>130.53689075630245</v>
      </c>
    </row>
    <row r="136" spans="1:8" ht="36" customHeight="1" x14ac:dyDescent="0.3">
      <c r="A136" s="5" t="s">
        <v>53</v>
      </c>
      <c r="B136" s="24">
        <v>197.5</v>
      </c>
      <c r="C136" s="24">
        <v>178</v>
      </c>
      <c r="D136" s="24">
        <v>106.69560491873268</v>
      </c>
      <c r="E136" s="25">
        <v>40422.294999999998</v>
      </c>
      <c r="F136" s="25">
        <v>41509.925093632955</v>
      </c>
      <c r="G136" s="25">
        <v>40422.294999999998</v>
      </c>
      <c r="H136" s="20">
        <v>1087.6300936329571</v>
      </c>
    </row>
    <row r="137" spans="1:8" ht="24.9" customHeight="1" x14ac:dyDescent="0.3">
      <c r="A137" s="5" t="s">
        <v>11</v>
      </c>
      <c r="B137" s="24">
        <v>41.1</v>
      </c>
      <c r="C137" s="24">
        <v>43.8</v>
      </c>
      <c r="D137" s="24">
        <v>103.46300759548343</v>
      </c>
      <c r="E137" s="25">
        <v>38399.235000000001</v>
      </c>
      <c r="F137" s="25">
        <v>40252.283105022834</v>
      </c>
      <c r="G137" s="25">
        <v>38399.235000000001</v>
      </c>
      <c r="H137" s="20">
        <v>1853.0481050228336</v>
      </c>
    </row>
    <row r="138" spans="1:8" ht="47.25" customHeight="1" x14ac:dyDescent="0.3">
      <c r="A138" s="5" t="s">
        <v>12</v>
      </c>
      <c r="B138" s="24">
        <v>39.299999999999997</v>
      </c>
      <c r="C138" s="24">
        <v>33.5</v>
      </c>
      <c r="D138" s="24">
        <v>107.63557869309155</v>
      </c>
      <c r="E138" s="25">
        <v>41822.875</v>
      </c>
      <c r="F138" s="25">
        <v>41875.621890547263</v>
      </c>
      <c r="G138" s="25">
        <v>41822.875</v>
      </c>
      <c r="H138" s="20">
        <v>52.74689054726332</v>
      </c>
    </row>
    <row r="139" spans="1:8" ht="24.9" customHeight="1" x14ac:dyDescent="0.3">
      <c r="A139" s="5" t="s">
        <v>13</v>
      </c>
      <c r="B139" s="24">
        <v>13.5</v>
      </c>
      <c r="C139" s="24">
        <v>13.5</v>
      </c>
      <c r="D139" s="24">
        <v>76.806275495390011</v>
      </c>
      <c r="E139" s="25">
        <v>26844.45</v>
      </c>
      <c r="F139" s="25">
        <v>29881.481481481482</v>
      </c>
      <c r="G139" s="25">
        <v>26844.45</v>
      </c>
      <c r="H139" s="20">
        <v>3037.031481481481</v>
      </c>
    </row>
    <row r="140" spans="1:8" ht="24.9" customHeight="1" x14ac:dyDescent="0.3">
      <c r="A140" s="5" t="s">
        <v>14</v>
      </c>
      <c r="B140" s="24">
        <v>2</v>
      </c>
      <c r="C140" s="24">
        <v>2</v>
      </c>
      <c r="D140" s="24">
        <v>90.155507004241088</v>
      </c>
      <c r="E140" s="25">
        <v>28439.555</v>
      </c>
      <c r="F140" s="25">
        <v>35074.999999999993</v>
      </c>
      <c r="G140" s="25">
        <v>28439.555</v>
      </c>
      <c r="H140" s="20">
        <v>6635.4449999999924</v>
      </c>
    </row>
    <row r="141" spans="1:8" ht="24.9" customHeight="1" x14ac:dyDescent="0.3">
      <c r="A141" s="5" t="s">
        <v>15</v>
      </c>
      <c r="B141" s="24">
        <v>23.8</v>
      </c>
      <c r="C141" s="24">
        <v>20.3</v>
      </c>
      <c r="D141" s="24">
        <v>148.8953872523044</v>
      </c>
      <c r="E141" s="25">
        <v>46608.19</v>
      </c>
      <c r="F141" s="25">
        <v>57927.750410509027</v>
      </c>
      <c r="G141" s="25">
        <v>46608.19</v>
      </c>
      <c r="H141" s="20">
        <v>11319.560410509024</v>
      </c>
    </row>
    <row r="142" spans="1:8" ht="32.25" customHeight="1" x14ac:dyDescent="0.3">
      <c r="A142" s="5" t="s">
        <v>16</v>
      </c>
      <c r="B142" s="24">
        <v>21.8</v>
      </c>
      <c r="C142" s="24">
        <v>22.7</v>
      </c>
      <c r="D142" s="24">
        <v>91.055417381207022</v>
      </c>
      <c r="E142" s="25">
        <v>33224.870000000003</v>
      </c>
      <c r="F142" s="25">
        <v>35425.110132158588</v>
      </c>
      <c r="G142" s="25">
        <v>33224.870000000003</v>
      </c>
      <c r="H142" s="20">
        <v>2200.2401321585858</v>
      </c>
    </row>
    <row r="143" spans="1:8" ht="24.9" customHeight="1" x14ac:dyDescent="0.3">
      <c r="A143" s="5" t="s">
        <v>158</v>
      </c>
      <c r="B143" s="24">
        <v>0</v>
      </c>
      <c r="C143" s="24">
        <v>0</v>
      </c>
      <c r="D143" s="24">
        <v>0</v>
      </c>
      <c r="E143" s="25">
        <v>0</v>
      </c>
      <c r="F143" s="25">
        <v>0</v>
      </c>
      <c r="G143" s="25">
        <v>0</v>
      </c>
      <c r="H143" s="20">
        <v>0</v>
      </c>
    </row>
    <row r="144" spans="1:8" ht="33.75" customHeight="1" x14ac:dyDescent="0.3">
      <c r="A144" s="5" t="s">
        <v>17</v>
      </c>
      <c r="B144" s="24">
        <v>2.9</v>
      </c>
      <c r="C144" s="24">
        <v>4.3</v>
      </c>
      <c r="D144" s="24">
        <v>72.528092182408159</v>
      </c>
      <c r="E144" s="25">
        <v>27000.07</v>
      </c>
      <c r="F144" s="25">
        <v>28217.054263565897</v>
      </c>
      <c r="G144" s="25">
        <v>27000.07</v>
      </c>
      <c r="H144" s="20">
        <v>1216.984263565897</v>
      </c>
    </row>
    <row r="145" spans="1:8" ht="24.9" customHeight="1" x14ac:dyDescent="0.3">
      <c r="A145" s="5" t="s">
        <v>57</v>
      </c>
      <c r="B145" s="24">
        <v>205</v>
      </c>
      <c r="C145" s="24">
        <v>192.7</v>
      </c>
      <c r="D145" s="24">
        <v>114.26736153188163</v>
      </c>
      <c r="E145" s="25">
        <v>42795.5</v>
      </c>
      <c r="F145" s="25">
        <v>44455.717003978549</v>
      </c>
      <c r="G145" s="25">
        <v>42795.5</v>
      </c>
      <c r="H145" s="20">
        <v>1660.2170039785487</v>
      </c>
    </row>
    <row r="146" spans="1:8" ht="24.9" customHeight="1" x14ac:dyDescent="0.3">
      <c r="A146" s="5" t="s">
        <v>18</v>
      </c>
      <c r="B146" s="24">
        <v>38</v>
      </c>
      <c r="C146" s="24">
        <v>37.9</v>
      </c>
      <c r="D146" s="24">
        <v>130.66128540565799</v>
      </c>
      <c r="E146" s="25">
        <v>42795.5</v>
      </c>
      <c r="F146" s="25">
        <v>50833.77308707124</v>
      </c>
      <c r="G146" s="25">
        <v>42795.5</v>
      </c>
      <c r="H146" s="20">
        <v>8038.2730870712403</v>
      </c>
    </row>
    <row r="147" spans="1:8" ht="24.9" customHeight="1" x14ac:dyDescent="0.3">
      <c r="A147" s="5" t="s">
        <v>58</v>
      </c>
      <c r="B147" s="24">
        <v>51</v>
      </c>
      <c r="C147" s="24">
        <v>47.5</v>
      </c>
      <c r="D147" s="24">
        <v>88.623434952887933</v>
      </c>
      <c r="E147" s="25">
        <v>31201.81</v>
      </c>
      <c r="F147" s="25">
        <v>34478.947368421053</v>
      </c>
      <c r="G147" s="25">
        <v>31201.81</v>
      </c>
      <c r="H147" s="20">
        <v>3277.1373684210521</v>
      </c>
    </row>
    <row r="148" spans="1:8" ht="24.9" customHeight="1" x14ac:dyDescent="0.3">
      <c r="A148" s="5" t="s">
        <v>167</v>
      </c>
      <c r="B148" s="24">
        <v>0</v>
      </c>
      <c r="C148" s="24">
        <v>0</v>
      </c>
      <c r="D148" s="24">
        <v>0</v>
      </c>
      <c r="E148" s="25"/>
      <c r="F148" s="25"/>
      <c r="G148" s="25">
        <v>0</v>
      </c>
      <c r="H148" s="25">
        <v>0</v>
      </c>
    </row>
    <row r="149" spans="1:8" ht="24.9" customHeight="1" x14ac:dyDescent="0.3">
      <c r="A149" s="5" t="s">
        <v>86</v>
      </c>
      <c r="B149" s="24">
        <v>11.8</v>
      </c>
      <c r="C149" s="24">
        <v>10.5</v>
      </c>
      <c r="D149" s="24">
        <v>117.68185833216036</v>
      </c>
      <c r="E149" s="25">
        <v>36687.415000000001</v>
      </c>
      <c r="F149" s="25">
        <v>45784.12698412699</v>
      </c>
      <c r="G149" s="25">
        <v>36687.415000000001</v>
      </c>
      <c r="H149" s="20">
        <v>9096.7119841269887</v>
      </c>
    </row>
    <row r="150" spans="1:8" ht="24.9" customHeight="1" x14ac:dyDescent="0.3">
      <c r="A150" s="5" t="s">
        <v>87</v>
      </c>
      <c r="B150" s="24">
        <v>81.099999999999994</v>
      </c>
      <c r="C150" s="24">
        <v>66.599999999999994</v>
      </c>
      <c r="D150" s="24">
        <v>138.47930953701422</v>
      </c>
      <c r="E150" s="25">
        <v>49214.824999999997</v>
      </c>
      <c r="F150" s="25">
        <v>53875.375375375377</v>
      </c>
      <c r="G150" s="25">
        <v>49214.824999999997</v>
      </c>
      <c r="H150" s="20">
        <v>4660.5503753753801</v>
      </c>
    </row>
    <row r="151" spans="1:8" ht="24.9" customHeight="1" x14ac:dyDescent="0.3">
      <c r="A151" s="5" t="s">
        <v>88</v>
      </c>
      <c r="B151" s="24">
        <v>272</v>
      </c>
      <c r="C151" s="24">
        <v>271.5</v>
      </c>
      <c r="D151" s="24">
        <v>86.316568613366101</v>
      </c>
      <c r="E151" s="25">
        <v>31941.005000000001</v>
      </c>
      <c r="F151" s="25">
        <v>33581.461019030081</v>
      </c>
      <c r="G151" s="25">
        <v>31941.005000000001</v>
      </c>
      <c r="H151" s="20">
        <v>1640.4560190300799</v>
      </c>
    </row>
    <row r="152" spans="1:8" ht="24.9" customHeight="1" x14ac:dyDescent="0.3">
      <c r="A152" s="5" t="s">
        <v>89</v>
      </c>
      <c r="B152" s="24">
        <v>120.8</v>
      </c>
      <c r="C152" s="24">
        <v>120.9</v>
      </c>
      <c r="D152" s="24">
        <v>123.56525674740845</v>
      </c>
      <c r="E152" s="25">
        <v>36298.364999999998</v>
      </c>
      <c r="F152" s="25">
        <v>48073.063137579258</v>
      </c>
      <c r="G152" s="25">
        <v>36298.364999999998</v>
      </c>
      <c r="H152" s="20">
        <v>11774.69813757926</v>
      </c>
    </row>
    <row r="153" spans="1:8" ht="24.9" customHeight="1" x14ac:dyDescent="0.3">
      <c r="A153" s="5" t="s">
        <v>90</v>
      </c>
      <c r="B153" s="24">
        <v>152.69999999999999</v>
      </c>
      <c r="C153" s="24">
        <v>144.6</v>
      </c>
      <c r="D153" s="24">
        <v>104.52575397187258</v>
      </c>
      <c r="E153" s="25">
        <v>38905</v>
      </c>
      <c r="F153" s="25">
        <v>40665.744582757026</v>
      </c>
      <c r="G153" s="25">
        <v>38905</v>
      </c>
      <c r="H153" s="20">
        <v>1760.7445827570264</v>
      </c>
    </row>
    <row r="154" spans="1:8" ht="24.9" customHeight="1" x14ac:dyDescent="0.3">
      <c r="A154" s="5" t="s">
        <v>91</v>
      </c>
      <c r="B154" s="24">
        <v>101</v>
      </c>
      <c r="C154" s="24">
        <v>92</v>
      </c>
      <c r="D154" s="24">
        <v>95.773521156142152</v>
      </c>
      <c r="E154" s="25">
        <v>31085.095000000001</v>
      </c>
      <c r="F154" s="25">
        <v>37260.688405797104</v>
      </c>
      <c r="G154" s="25">
        <v>31085.095000000001</v>
      </c>
      <c r="H154" s="20">
        <v>6175.5934057971026</v>
      </c>
    </row>
    <row r="155" spans="1:8" ht="24.9" customHeight="1" x14ac:dyDescent="0.3">
      <c r="A155" s="5" t="s">
        <v>92</v>
      </c>
      <c r="B155" s="24">
        <v>177.8</v>
      </c>
      <c r="C155" s="24">
        <v>178.6</v>
      </c>
      <c r="D155" s="24">
        <v>109.65589891514628</v>
      </c>
      <c r="E155" s="25">
        <v>38905</v>
      </c>
      <c r="F155" s="25">
        <v>42661.62747293766</v>
      </c>
      <c r="G155" s="25">
        <v>38905</v>
      </c>
      <c r="H155" s="20">
        <v>3756.6274729376601</v>
      </c>
    </row>
    <row r="156" spans="1:8" ht="24.9" customHeight="1" x14ac:dyDescent="0.3">
      <c r="A156" s="5" t="s">
        <v>59</v>
      </c>
      <c r="B156" s="24">
        <v>129.80000000000001</v>
      </c>
      <c r="C156" s="24">
        <v>117.1</v>
      </c>
      <c r="D156" s="24">
        <v>89.203985870974847</v>
      </c>
      <c r="E156" s="25">
        <v>30968.38</v>
      </c>
      <c r="F156" s="25">
        <v>34704.810703102761</v>
      </c>
      <c r="G156" s="25">
        <v>30968.38</v>
      </c>
      <c r="H156" s="20">
        <v>3736.4307031027602</v>
      </c>
    </row>
    <row r="157" spans="1:8" ht="24.9" customHeight="1" x14ac:dyDescent="0.3">
      <c r="A157" s="5" t="s">
        <v>93</v>
      </c>
      <c r="B157" s="24">
        <v>439.3</v>
      </c>
      <c r="C157" s="24">
        <v>426</v>
      </c>
      <c r="D157" s="24">
        <v>108.10290062929664</v>
      </c>
      <c r="E157" s="25">
        <v>40033.245000000003</v>
      </c>
      <c r="F157" s="25">
        <v>42057.433489827861</v>
      </c>
      <c r="G157" s="25">
        <v>40033.245000000003</v>
      </c>
      <c r="H157" s="20">
        <v>2024.1884898278586</v>
      </c>
    </row>
    <row r="158" spans="1:8" ht="24.9" customHeight="1" x14ac:dyDescent="0.3">
      <c r="A158" s="5" t="s">
        <v>94</v>
      </c>
      <c r="B158" s="24">
        <v>110</v>
      </c>
      <c r="C158" s="24">
        <v>99.3</v>
      </c>
      <c r="D158" s="24">
        <v>102.03196353828207</v>
      </c>
      <c r="E158" s="25">
        <v>36415.08</v>
      </c>
      <c r="F158" s="25">
        <v>39695.535414568643</v>
      </c>
      <c r="G158" s="25">
        <v>36415.08</v>
      </c>
      <c r="H158" s="20">
        <v>3280.4554145686416</v>
      </c>
    </row>
    <row r="159" spans="1:8" ht="24.9" customHeight="1" x14ac:dyDescent="0.3">
      <c r="A159" s="5" t="s">
        <v>95</v>
      </c>
      <c r="B159" s="24">
        <v>109.6</v>
      </c>
      <c r="C159" s="24">
        <v>110.8</v>
      </c>
      <c r="D159" s="24">
        <v>113.54566207821175</v>
      </c>
      <c r="E159" s="25">
        <v>36453.985000000001</v>
      </c>
      <c r="F159" s="25">
        <v>44174.939831528282</v>
      </c>
      <c r="G159" s="25">
        <v>36453.985000000001</v>
      </c>
      <c r="H159" s="20">
        <v>7720.9548315282809</v>
      </c>
    </row>
    <row r="160" spans="1:8" ht="24.9" customHeight="1" x14ac:dyDescent="0.3">
      <c r="A160" s="5" t="s">
        <v>96</v>
      </c>
      <c r="B160" s="24">
        <v>131.30000000000001</v>
      </c>
      <c r="C160" s="24">
        <v>133.4</v>
      </c>
      <c r="D160" s="24">
        <v>100.55151064745228</v>
      </c>
      <c r="E160" s="25">
        <v>38905</v>
      </c>
      <c r="F160" s="25">
        <v>39119.565217391304</v>
      </c>
      <c r="G160" s="25">
        <v>38905</v>
      </c>
      <c r="H160" s="20">
        <v>214.56521739130403</v>
      </c>
    </row>
    <row r="161" spans="1:8" ht="24.9" customHeight="1" x14ac:dyDescent="0.3">
      <c r="A161" s="5" t="s">
        <v>97</v>
      </c>
      <c r="B161" s="24">
        <v>149.19999999999999</v>
      </c>
      <c r="C161" s="24">
        <v>143.5</v>
      </c>
      <c r="D161" s="24">
        <v>83.490547942731354</v>
      </c>
      <c r="E161" s="25">
        <v>31007.285</v>
      </c>
      <c r="F161" s="25">
        <v>32481.997677119631</v>
      </c>
      <c r="G161" s="25">
        <v>31007.285</v>
      </c>
      <c r="H161" s="20">
        <v>1474.7126771196308</v>
      </c>
    </row>
    <row r="162" spans="1:8" ht="24.9" customHeight="1" x14ac:dyDescent="0.3">
      <c r="A162" s="5" t="s">
        <v>98</v>
      </c>
      <c r="B162" s="24">
        <v>394.2</v>
      </c>
      <c r="C162" s="24">
        <v>367.1</v>
      </c>
      <c r="D162" s="24">
        <v>148.84233332309898</v>
      </c>
      <c r="E162" s="25">
        <v>50732.12</v>
      </c>
      <c r="F162" s="25">
        <v>57907.109779351667</v>
      </c>
      <c r="G162" s="25">
        <v>50732.12</v>
      </c>
      <c r="H162" s="20">
        <v>7174.9897793516648</v>
      </c>
    </row>
    <row r="163" spans="1:8" ht="24.9" customHeight="1" x14ac:dyDescent="0.3">
      <c r="A163" s="5" t="s">
        <v>99</v>
      </c>
      <c r="B163" s="24">
        <v>53.3</v>
      </c>
      <c r="C163" s="24">
        <v>48.2</v>
      </c>
      <c r="D163" s="24">
        <v>116.10275979915612</v>
      </c>
      <c r="E163" s="25">
        <v>36415.08</v>
      </c>
      <c r="F163" s="25">
        <v>45169.778699861687</v>
      </c>
      <c r="G163" s="25">
        <v>36415.08</v>
      </c>
      <c r="H163" s="20">
        <v>8754.6986998616849</v>
      </c>
    </row>
    <row r="164" spans="1:8" ht="24.9" customHeight="1" x14ac:dyDescent="0.3">
      <c r="A164" s="5" t="s">
        <v>100</v>
      </c>
      <c r="B164" s="24">
        <v>196.7</v>
      </c>
      <c r="C164" s="24">
        <v>221.5</v>
      </c>
      <c r="D164" s="24">
        <v>82.197871781400337</v>
      </c>
      <c r="E164" s="25">
        <v>31979.91</v>
      </c>
      <c r="F164" s="25">
        <v>31979.082016553799</v>
      </c>
      <c r="G164" s="25">
        <v>31979.91</v>
      </c>
      <c r="H164" s="20">
        <v>-0.82798344620096032</v>
      </c>
    </row>
    <row r="165" spans="1:8" ht="24.9" customHeight="1" x14ac:dyDescent="0.3">
      <c r="A165" s="5" t="s">
        <v>101</v>
      </c>
      <c r="B165" s="24">
        <v>150.80000000000001</v>
      </c>
      <c r="C165" s="24">
        <v>136</v>
      </c>
      <c r="D165" s="24">
        <v>85.887002275527863</v>
      </c>
      <c r="E165" s="25">
        <v>31085.095000000001</v>
      </c>
      <c r="F165" s="25">
        <v>33414.338235294119</v>
      </c>
      <c r="G165" s="25">
        <v>31085.095000000001</v>
      </c>
      <c r="H165" s="20">
        <v>2329.2432352941178</v>
      </c>
    </row>
    <row r="166" spans="1:8" ht="24.9" customHeight="1" x14ac:dyDescent="0.3">
      <c r="A166" s="5" t="s">
        <v>102</v>
      </c>
      <c r="B166" s="24">
        <v>66.400000000000006</v>
      </c>
      <c r="C166" s="24">
        <v>63.4</v>
      </c>
      <c r="D166" s="24">
        <v>81.871219372704232</v>
      </c>
      <c r="E166" s="25">
        <v>30034.66</v>
      </c>
      <c r="F166" s="25">
        <v>31851.997896950579</v>
      </c>
      <c r="G166" s="25">
        <v>30034.66</v>
      </c>
      <c r="H166" s="20">
        <v>1817.3378969505793</v>
      </c>
    </row>
    <row r="167" spans="1:8" ht="24.9" customHeight="1" x14ac:dyDescent="0.3">
      <c r="A167" s="5" t="s">
        <v>168</v>
      </c>
      <c r="B167" s="24">
        <v>30.5</v>
      </c>
      <c r="C167" s="24">
        <v>28</v>
      </c>
      <c r="D167" s="24">
        <v>77.000752749371188</v>
      </c>
      <c r="E167" s="25">
        <v>29412.18</v>
      </c>
      <c r="F167" s="25">
        <v>29957.142857142859</v>
      </c>
      <c r="G167" s="25">
        <v>29412.18</v>
      </c>
      <c r="H167" s="20">
        <v>544.96285714285841</v>
      </c>
    </row>
    <row r="168" spans="1:8" ht="24.9" customHeight="1" x14ac:dyDescent="0.3">
      <c r="A168" s="5" t="s">
        <v>103</v>
      </c>
      <c r="B168" s="24">
        <v>98.5</v>
      </c>
      <c r="C168" s="24">
        <v>90.5</v>
      </c>
      <c r="D168" s="24">
        <v>108.33633327439958</v>
      </c>
      <c r="E168" s="25">
        <v>38905</v>
      </c>
      <c r="F168" s="25">
        <v>42148.250460405157</v>
      </c>
      <c r="G168" s="25">
        <v>38905</v>
      </c>
      <c r="H168" s="20">
        <v>3243.2504604051574</v>
      </c>
    </row>
    <row r="169" spans="1:8" ht="24.9" customHeight="1" x14ac:dyDescent="0.3">
      <c r="A169" s="5" t="s">
        <v>183</v>
      </c>
      <c r="B169" s="24">
        <v>115.3</v>
      </c>
      <c r="C169" s="24">
        <v>108.4</v>
      </c>
      <c r="D169" s="24">
        <v>97.037553076983016</v>
      </c>
      <c r="E169" s="25">
        <v>30851.665000000001</v>
      </c>
      <c r="F169" s="25">
        <v>37752.460024600245</v>
      </c>
      <c r="G169" s="25">
        <v>30851.665000000001</v>
      </c>
      <c r="H169" s="20">
        <v>6900.7950246002438</v>
      </c>
    </row>
    <row r="170" spans="1:8" ht="24.9" customHeight="1" x14ac:dyDescent="0.3">
      <c r="A170" s="5" t="s">
        <v>60</v>
      </c>
      <c r="B170" s="24">
        <v>46.2</v>
      </c>
      <c r="C170" s="24">
        <v>49.9</v>
      </c>
      <c r="D170" s="24">
        <v>83.09211491569009</v>
      </c>
      <c r="E170" s="25">
        <v>28167.22</v>
      </c>
      <c r="F170" s="25">
        <v>32326.987307949232</v>
      </c>
      <c r="G170" s="25">
        <v>28167.22</v>
      </c>
      <c r="H170" s="20">
        <v>4159.7673079492306</v>
      </c>
    </row>
    <row r="171" spans="1:8" ht="24.9" customHeight="1" x14ac:dyDescent="0.3">
      <c r="A171" s="5" t="s">
        <v>61</v>
      </c>
      <c r="B171" s="24">
        <v>0</v>
      </c>
      <c r="C171" s="24">
        <v>0</v>
      </c>
      <c r="D171" s="24">
        <v>0</v>
      </c>
      <c r="E171" s="25">
        <v>0</v>
      </c>
      <c r="F171" s="25">
        <v>0</v>
      </c>
      <c r="G171" s="25">
        <v>0</v>
      </c>
      <c r="H171" s="25">
        <v>0</v>
      </c>
    </row>
    <row r="172" spans="1:8" ht="24.9" customHeight="1" x14ac:dyDescent="0.3">
      <c r="A172" s="5" t="s">
        <v>62</v>
      </c>
      <c r="B172" s="24">
        <v>89.3</v>
      </c>
      <c r="C172" s="24">
        <v>98.8</v>
      </c>
      <c r="D172" s="24">
        <v>80.597899204626799</v>
      </c>
      <c r="E172" s="25">
        <v>28867.51</v>
      </c>
      <c r="F172" s="25">
        <v>31356.612685560056</v>
      </c>
      <c r="G172" s="25">
        <v>28867.51</v>
      </c>
      <c r="H172" s="20">
        <v>2489.1026855600576</v>
      </c>
    </row>
    <row r="173" spans="1:8" ht="24.9" customHeight="1" x14ac:dyDescent="0.3">
      <c r="A173" s="5" t="s">
        <v>63</v>
      </c>
      <c r="B173" s="24">
        <v>37.9</v>
      </c>
      <c r="C173" s="24">
        <v>35.200000000000003</v>
      </c>
      <c r="D173" s="24">
        <v>76.67034696015547</v>
      </c>
      <c r="E173" s="25">
        <v>28478.46</v>
      </c>
      <c r="F173" s="25">
        <v>29828.598484848484</v>
      </c>
      <c r="G173" s="25">
        <v>28478.46</v>
      </c>
      <c r="H173" s="20">
        <v>1350.1384848484849</v>
      </c>
    </row>
    <row r="174" spans="1:8" ht="24.9" customHeight="1" x14ac:dyDescent="0.3">
      <c r="A174" s="5" t="s">
        <v>64</v>
      </c>
      <c r="B174" s="24">
        <v>169.1</v>
      </c>
      <c r="C174" s="24">
        <v>180.9</v>
      </c>
      <c r="D174" s="24">
        <v>83.820285114290598</v>
      </c>
      <c r="E174" s="25">
        <v>30579.33</v>
      </c>
      <c r="F174" s="25">
        <v>32610.28192371476</v>
      </c>
      <c r="G174" s="25">
        <v>30579.33</v>
      </c>
      <c r="H174" s="20">
        <v>2030.9519237147579</v>
      </c>
    </row>
    <row r="175" spans="1:8" ht="24.9" customHeight="1" x14ac:dyDescent="0.3">
      <c r="A175" s="5" t="s">
        <v>65</v>
      </c>
      <c r="B175" s="24">
        <v>23.1</v>
      </c>
      <c r="C175" s="24">
        <v>24.2</v>
      </c>
      <c r="D175" s="24">
        <v>83.117277623709384</v>
      </c>
      <c r="E175" s="25">
        <v>31941.005000000001</v>
      </c>
      <c r="F175" s="25">
        <v>32336.776859504134</v>
      </c>
      <c r="G175" s="25">
        <v>31941.005000000001</v>
      </c>
      <c r="H175" s="20">
        <v>395.77185950413332</v>
      </c>
    </row>
    <row r="176" spans="1:8" ht="24.9" customHeight="1" x14ac:dyDescent="0.3">
      <c r="A176" s="5" t="s">
        <v>66</v>
      </c>
      <c r="B176" s="24">
        <v>15.6</v>
      </c>
      <c r="C176" s="24">
        <v>12.9</v>
      </c>
      <c r="D176" s="24">
        <v>89.142471540859987</v>
      </c>
      <c r="E176" s="25">
        <v>32330.055</v>
      </c>
      <c r="F176" s="25">
        <v>34680.878552971575</v>
      </c>
      <c r="G176" s="25">
        <v>32330.055</v>
      </c>
      <c r="H176" s="20">
        <v>2350.8235529715748</v>
      </c>
    </row>
    <row r="177" spans="1:8" ht="24.9" customHeight="1" x14ac:dyDescent="0.3">
      <c r="A177" s="5" t="s">
        <v>67</v>
      </c>
      <c r="B177" s="24">
        <v>17.3</v>
      </c>
      <c r="C177" s="24">
        <v>17</v>
      </c>
      <c r="D177" s="24">
        <v>90.70107930076027</v>
      </c>
      <c r="E177" s="25">
        <v>32330.055</v>
      </c>
      <c r="F177" s="25">
        <v>35287.254901960783</v>
      </c>
      <c r="G177" s="25">
        <v>32330.055</v>
      </c>
      <c r="H177" s="20">
        <v>2957.1999019607829</v>
      </c>
    </row>
    <row r="178" spans="1:8" ht="24.9" customHeight="1" x14ac:dyDescent="0.3">
      <c r="A178" s="5" t="s">
        <v>68</v>
      </c>
      <c r="B178" s="24">
        <v>79.099999999999994</v>
      </c>
      <c r="C178" s="24">
        <v>76.599999999999994</v>
      </c>
      <c r="D178" s="24">
        <v>115.52319596651999</v>
      </c>
      <c r="E178" s="25">
        <v>37660.04</v>
      </c>
      <c r="F178" s="25">
        <v>44944.299390774599</v>
      </c>
      <c r="G178" s="25">
        <v>37660.04</v>
      </c>
      <c r="H178" s="20">
        <v>7284.2593907745977</v>
      </c>
    </row>
    <row r="179" spans="1:8" ht="24.9" customHeight="1" x14ac:dyDescent="0.3">
      <c r="A179" s="5" t="s">
        <v>69</v>
      </c>
      <c r="B179" s="24">
        <v>123.2</v>
      </c>
      <c r="C179" s="24">
        <v>117</v>
      </c>
      <c r="D179" s="24">
        <v>116.44882651180042</v>
      </c>
      <c r="E179" s="25">
        <v>40694.629999999997</v>
      </c>
      <c r="F179" s="25">
        <v>45304.415954415956</v>
      </c>
      <c r="G179" s="25">
        <v>40694.629999999997</v>
      </c>
      <c r="H179" s="20">
        <v>4609.7859544159583</v>
      </c>
    </row>
    <row r="180" spans="1:8" ht="24.9" customHeight="1" x14ac:dyDescent="0.3">
      <c r="A180" s="5" t="s">
        <v>70</v>
      </c>
      <c r="B180" s="24">
        <v>65</v>
      </c>
      <c r="C180" s="24">
        <v>71.8</v>
      </c>
      <c r="D180" s="24">
        <v>88.175766100243962</v>
      </c>
      <c r="E180" s="25">
        <v>31279.62</v>
      </c>
      <c r="F180" s="25">
        <v>34304.781801299912</v>
      </c>
      <c r="G180" s="25">
        <v>31279.62</v>
      </c>
      <c r="H180" s="20">
        <v>3025.1618012999133</v>
      </c>
    </row>
    <row r="181" spans="1:8" ht="36.75" customHeight="1" x14ac:dyDescent="0.3">
      <c r="A181" s="5" t="s">
        <v>71</v>
      </c>
      <c r="B181" s="24">
        <v>250.2</v>
      </c>
      <c r="C181" s="24">
        <v>260.60000000000002</v>
      </c>
      <c r="D181" s="24">
        <v>104.90917440003228</v>
      </c>
      <c r="E181" s="25">
        <v>36103.839999999997</v>
      </c>
      <c r="F181" s="25">
        <v>40814.914300332559</v>
      </c>
      <c r="G181" s="25">
        <v>36103.839999999997</v>
      </c>
      <c r="H181" s="20">
        <v>4711.0743003325624</v>
      </c>
    </row>
    <row r="182" spans="1:8" ht="24.9" customHeight="1" x14ac:dyDescent="0.3">
      <c r="A182" s="5" t="s">
        <v>72</v>
      </c>
      <c r="B182" s="24">
        <v>81.3</v>
      </c>
      <c r="C182" s="24">
        <v>91.2</v>
      </c>
      <c r="D182" s="24">
        <v>88.970659523761213</v>
      </c>
      <c r="E182" s="25">
        <v>29256.560000000001</v>
      </c>
      <c r="F182" s="25">
        <v>34614.035087719298</v>
      </c>
      <c r="G182" s="25">
        <v>29256.560000000001</v>
      </c>
      <c r="H182" s="20">
        <v>5357.4750877192964</v>
      </c>
    </row>
    <row r="183" spans="1:8" ht="24.9" customHeight="1" x14ac:dyDescent="0.3">
      <c r="A183" s="5" t="s">
        <v>73</v>
      </c>
      <c r="B183" s="24">
        <v>20.100000000000001</v>
      </c>
      <c r="C183" s="24">
        <v>17</v>
      </c>
      <c r="D183" s="24">
        <v>93.190804145845448</v>
      </c>
      <c r="E183" s="25">
        <v>34703.26</v>
      </c>
      <c r="F183" s="25">
        <v>36255.882352941175</v>
      </c>
      <c r="G183" s="25">
        <v>34703.26</v>
      </c>
      <c r="H183" s="20">
        <v>1552.6223529411727</v>
      </c>
    </row>
    <row r="184" spans="1:8" ht="24.9" customHeight="1" x14ac:dyDescent="0.3">
      <c r="A184" s="5" t="s">
        <v>74</v>
      </c>
      <c r="B184" s="24">
        <v>260.10000000000002</v>
      </c>
      <c r="C184" s="24">
        <v>364.3</v>
      </c>
      <c r="D184" s="24">
        <v>88.07405686096547</v>
      </c>
      <c r="E184" s="25">
        <v>37387.705000000002</v>
      </c>
      <c r="F184" s="25">
        <v>34265.211821758618</v>
      </c>
      <c r="G184" s="25">
        <v>37387.705000000002</v>
      </c>
      <c r="H184" s="20">
        <v>-3122.4931782413842</v>
      </c>
    </row>
    <row r="185" spans="1:8" ht="24.9" customHeight="1" x14ac:dyDescent="0.3">
      <c r="A185" s="5" t="s">
        <v>75</v>
      </c>
      <c r="B185" s="24">
        <v>79.7</v>
      </c>
      <c r="C185" s="24">
        <v>77.599999999999994</v>
      </c>
      <c r="D185" s="24">
        <v>86.887788608342404</v>
      </c>
      <c r="E185" s="25">
        <v>33964.065000000002</v>
      </c>
      <c r="F185" s="25">
        <v>33803.69415807561</v>
      </c>
      <c r="G185" s="25">
        <v>33964.065000000002</v>
      </c>
      <c r="H185" s="20">
        <v>-160.37084192439215</v>
      </c>
    </row>
    <row r="186" spans="1:8" ht="24.9" customHeight="1" x14ac:dyDescent="0.3">
      <c r="A186" s="5" t="s">
        <v>76</v>
      </c>
      <c r="B186" s="24">
        <v>201.9</v>
      </c>
      <c r="C186" s="24">
        <v>191.4</v>
      </c>
      <c r="D186" s="24">
        <v>110.07889208102814</v>
      </c>
      <c r="E186" s="25">
        <v>41239.300000000003</v>
      </c>
      <c r="F186" s="25">
        <v>42826.192964123999</v>
      </c>
      <c r="G186" s="25">
        <v>41239.300000000003</v>
      </c>
      <c r="H186" s="20">
        <v>1586.8929641239956</v>
      </c>
    </row>
    <row r="187" spans="1:8" ht="24.9" customHeight="1" x14ac:dyDescent="0.3">
      <c r="A187" s="5" t="s">
        <v>77</v>
      </c>
      <c r="B187" s="24">
        <v>218.2</v>
      </c>
      <c r="C187" s="24">
        <v>199.8</v>
      </c>
      <c r="D187" s="24">
        <v>117.89431551244512</v>
      </c>
      <c r="E187" s="25">
        <v>40966.964999999997</v>
      </c>
      <c r="F187" s="25">
        <v>45866.783450116774</v>
      </c>
      <c r="G187" s="25">
        <v>40966.964999999997</v>
      </c>
      <c r="H187" s="20">
        <v>4899.818450116778</v>
      </c>
    </row>
    <row r="188" spans="1:8" ht="24.9" customHeight="1" x14ac:dyDescent="0.3">
      <c r="A188" s="5" t="s">
        <v>78</v>
      </c>
      <c r="B188" s="24">
        <v>100.9</v>
      </c>
      <c r="C188" s="24">
        <v>99.7</v>
      </c>
      <c r="D188" s="24">
        <v>104.02582463579746</v>
      </c>
      <c r="E188" s="25">
        <v>40266.675000000003</v>
      </c>
      <c r="F188" s="25">
        <v>40471.247074557003</v>
      </c>
      <c r="G188" s="25">
        <v>40266.675000000003</v>
      </c>
      <c r="H188" s="20">
        <v>204.57207455699972</v>
      </c>
    </row>
    <row r="189" spans="1:8" ht="24.9" customHeight="1" x14ac:dyDescent="0.3">
      <c r="A189" s="5" t="s">
        <v>79</v>
      </c>
      <c r="B189" s="24">
        <v>19.100000000000001</v>
      </c>
      <c r="C189" s="24">
        <v>21.7</v>
      </c>
      <c r="D189" s="24">
        <v>100.31130618500184</v>
      </c>
      <c r="E189" s="25">
        <v>36376.175000000003</v>
      </c>
      <c r="F189" s="25">
        <v>39026.113671274965</v>
      </c>
      <c r="G189" s="25">
        <v>36376.175000000003</v>
      </c>
      <c r="H189" s="20">
        <v>2649.938671274962</v>
      </c>
    </row>
    <row r="190" spans="1:8" ht="24.9" customHeight="1" x14ac:dyDescent="0.3">
      <c r="A190" s="5" t="s">
        <v>80</v>
      </c>
      <c r="B190" s="24">
        <v>73.7</v>
      </c>
      <c r="C190" s="24">
        <v>66.099999999999994</v>
      </c>
      <c r="D190" s="24">
        <v>103.38876465896377</v>
      </c>
      <c r="E190" s="25">
        <v>37465.514999999999</v>
      </c>
      <c r="F190" s="25">
        <v>40223.39889056985</v>
      </c>
      <c r="G190" s="25">
        <v>37465.514999999999</v>
      </c>
      <c r="H190" s="20">
        <v>2757.8838905698503</v>
      </c>
    </row>
    <row r="191" spans="1:8" ht="24.9" customHeight="1" x14ac:dyDescent="0.3">
      <c r="A191" s="5" t="s">
        <v>81</v>
      </c>
      <c r="B191" s="24">
        <v>111.7</v>
      </c>
      <c r="C191" s="24">
        <v>107.3</v>
      </c>
      <c r="D191" s="24">
        <v>107.72211437847005</v>
      </c>
      <c r="E191" s="25">
        <v>38905</v>
      </c>
      <c r="F191" s="25">
        <v>41909.288598943778</v>
      </c>
      <c r="G191" s="25">
        <v>38905</v>
      </c>
      <c r="H191" s="20">
        <v>3004.2885989437782</v>
      </c>
    </row>
    <row r="192" spans="1:8" ht="24.9" customHeight="1" x14ac:dyDescent="0.3">
      <c r="A192" s="5" t="s">
        <v>82</v>
      </c>
      <c r="B192" s="24">
        <v>154.9</v>
      </c>
      <c r="C192" s="24">
        <v>158.9</v>
      </c>
      <c r="D192" s="24">
        <v>101.73884538582914</v>
      </c>
      <c r="E192" s="25">
        <v>38905</v>
      </c>
      <c r="F192" s="25">
        <v>39581.497797356824</v>
      </c>
      <c r="G192" s="25">
        <v>38905</v>
      </c>
      <c r="H192" s="20">
        <v>676.49779735682387</v>
      </c>
    </row>
    <row r="193" spans="1:8" ht="24.9" customHeight="1" x14ac:dyDescent="0.3">
      <c r="A193" s="5" t="s">
        <v>83</v>
      </c>
      <c r="B193" s="24">
        <v>342</v>
      </c>
      <c r="C193" s="24">
        <v>344.5</v>
      </c>
      <c r="D193" s="24">
        <v>100.76211221720479</v>
      </c>
      <c r="E193" s="25">
        <v>37854.565000000002</v>
      </c>
      <c r="F193" s="25">
        <v>39201.499758103528</v>
      </c>
      <c r="G193" s="25">
        <v>37854.565000000002</v>
      </c>
      <c r="H193" s="20">
        <v>1346.9347581035254</v>
      </c>
    </row>
    <row r="194" spans="1:8" ht="24.9" customHeight="1" x14ac:dyDescent="0.3">
      <c r="A194" s="5" t="s">
        <v>84</v>
      </c>
      <c r="B194" s="24">
        <v>2.5</v>
      </c>
      <c r="C194" s="24">
        <v>1.4</v>
      </c>
      <c r="D194" s="24">
        <v>70.899198903311472</v>
      </c>
      <c r="E194" s="25">
        <v>26961.165000000001</v>
      </c>
      <c r="F194" s="25">
        <v>27583.333333333332</v>
      </c>
      <c r="G194" s="25">
        <v>26961.165000000001</v>
      </c>
      <c r="H194" s="20">
        <v>622.16833333333125</v>
      </c>
    </row>
    <row r="195" spans="1:8" ht="24.9" customHeight="1" x14ac:dyDescent="0.3">
      <c r="A195" s="5" t="s">
        <v>85</v>
      </c>
      <c r="B195" s="24">
        <v>29</v>
      </c>
      <c r="C195" s="24">
        <v>29.2</v>
      </c>
      <c r="D195" s="24">
        <v>91.001438347361784</v>
      </c>
      <c r="E195" s="25">
        <v>29295.465</v>
      </c>
      <c r="F195" s="25">
        <v>35404.109589041102</v>
      </c>
      <c r="G195" s="25">
        <v>29295.465</v>
      </c>
      <c r="H195" s="20">
        <v>6108.6445890411014</v>
      </c>
    </row>
    <row r="196" spans="1:8" ht="62.25" customHeight="1" x14ac:dyDescent="0.3">
      <c r="A196" s="2" t="s">
        <v>141</v>
      </c>
      <c r="B196" s="10">
        <v>7458.7000000000007</v>
      </c>
      <c r="C196" s="10">
        <v>7469.3999999999987</v>
      </c>
      <c r="D196" s="11">
        <v>106.10046189039612</v>
      </c>
      <c r="E196" s="34">
        <v>38961</v>
      </c>
      <c r="F196" s="34">
        <v>41278.384698458613</v>
      </c>
      <c r="G196" s="50">
        <v>38961</v>
      </c>
      <c r="H196" s="29">
        <v>2317.3846984586125</v>
      </c>
    </row>
    <row r="197" spans="1:8" s="7" customFormat="1" ht="24.9" customHeight="1" x14ac:dyDescent="0.3">
      <c r="A197" s="51" t="s">
        <v>38</v>
      </c>
      <c r="B197" s="52"/>
      <c r="C197" s="52"/>
      <c r="D197" s="52"/>
      <c r="E197" s="52"/>
      <c r="F197" s="52"/>
      <c r="G197" s="52"/>
      <c r="H197" s="53"/>
    </row>
    <row r="198" spans="1:8" s="7" customFormat="1" ht="24.9" customHeight="1" x14ac:dyDescent="0.3">
      <c r="A198" s="2" t="s">
        <v>39</v>
      </c>
      <c r="B198" s="11"/>
      <c r="C198" s="11"/>
      <c r="D198" s="11"/>
      <c r="E198" s="23"/>
      <c r="F198" s="23"/>
      <c r="G198" s="25"/>
      <c r="H198" s="25"/>
    </row>
    <row r="199" spans="1:8" s="7" customFormat="1" ht="24.9" customHeight="1" x14ac:dyDescent="0.3">
      <c r="A199" s="6" t="s">
        <v>122</v>
      </c>
      <c r="B199" s="24">
        <v>2</v>
      </c>
      <c r="C199" s="24">
        <v>2</v>
      </c>
      <c r="D199" s="24">
        <v>94.182418712247781</v>
      </c>
      <c r="E199" s="25">
        <v>36641.699999999997</v>
      </c>
      <c r="F199" s="25">
        <v>36641.67</v>
      </c>
      <c r="G199" s="25">
        <v>34225.300000000003</v>
      </c>
      <c r="H199" s="25">
        <v>2416.3699999999953</v>
      </c>
    </row>
    <row r="200" spans="1:8" s="8" customFormat="1" ht="24.9" customHeight="1" x14ac:dyDescent="0.3">
      <c r="A200" s="2" t="s">
        <v>40</v>
      </c>
      <c r="B200" s="11">
        <v>2</v>
      </c>
      <c r="C200" s="11">
        <v>2</v>
      </c>
      <c r="D200" s="11">
        <v>94.182418712247781</v>
      </c>
      <c r="E200" s="23">
        <v>36641.699999999997</v>
      </c>
      <c r="F200" s="23">
        <v>36641.67</v>
      </c>
      <c r="G200" s="23">
        <v>34225.300000000003</v>
      </c>
      <c r="H200" s="23">
        <v>2416.3699999999953</v>
      </c>
    </row>
    <row r="201" spans="1:8" s="8" customFormat="1" ht="24.9" customHeight="1" x14ac:dyDescent="0.3">
      <c r="A201" s="2" t="s">
        <v>20</v>
      </c>
      <c r="B201" s="11"/>
      <c r="C201" s="11"/>
      <c r="D201" s="24"/>
      <c r="E201" s="23"/>
      <c r="F201" s="23"/>
      <c r="G201" s="25"/>
      <c r="H201" s="25"/>
    </row>
    <row r="202" spans="1:8" s="7" customFormat="1" ht="24.9" customHeight="1" x14ac:dyDescent="0.3">
      <c r="A202" s="6" t="s">
        <v>132</v>
      </c>
      <c r="B202" s="24"/>
      <c r="C202" s="24">
        <v>0</v>
      </c>
      <c r="D202" s="24">
        <v>0</v>
      </c>
      <c r="E202" s="25"/>
      <c r="F202" s="25">
        <v>0</v>
      </c>
      <c r="G202" s="25"/>
      <c r="H202" s="25">
        <v>0</v>
      </c>
    </row>
    <row r="203" spans="1:8" s="7" customFormat="1" ht="24.9" customHeight="1" x14ac:dyDescent="0.3">
      <c r="A203" s="6" t="s">
        <v>133</v>
      </c>
      <c r="B203" s="24"/>
      <c r="C203" s="24">
        <v>1</v>
      </c>
      <c r="D203" s="24">
        <v>59.67536306387354</v>
      </c>
      <c r="E203" s="25"/>
      <c r="F203" s="25">
        <v>23216.7</v>
      </c>
      <c r="G203" s="25"/>
      <c r="H203" s="25">
        <v>23216.7</v>
      </c>
    </row>
    <row r="204" spans="1:8" s="7" customFormat="1" ht="24.9" customHeight="1" x14ac:dyDescent="0.3">
      <c r="A204" s="2" t="s">
        <v>40</v>
      </c>
      <c r="B204" s="11"/>
      <c r="C204" s="11">
        <v>1</v>
      </c>
      <c r="D204" s="11">
        <v>59.67536306387354</v>
      </c>
      <c r="E204" s="23"/>
      <c r="F204" s="23">
        <v>23216.7</v>
      </c>
      <c r="G204" s="23"/>
      <c r="H204" s="23">
        <v>23216.7</v>
      </c>
    </row>
    <row r="205" spans="1:8" s="8" customFormat="1" ht="24.9" customHeight="1" x14ac:dyDescent="0.3">
      <c r="A205" s="2" t="s">
        <v>41</v>
      </c>
      <c r="B205" s="24"/>
      <c r="C205" s="24"/>
      <c r="D205" s="24"/>
      <c r="E205" s="25"/>
      <c r="F205" s="25"/>
      <c r="G205" s="25"/>
      <c r="H205" s="25"/>
    </row>
    <row r="206" spans="1:8" s="7" customFormat="1" ht="24.9" customHeight="1" x14ac:dyDescent="0.3">
      <c r="A206" s="6" t="s">
        <v>134</v>
      </c>
      <c r="B206" s="24"/>
      <c r="C206" s="24">
        <v>1</v>
      </c>
      <c r="D206" s="24">
        <v>52.606862871096261</v>
      </c>
      <c r="E206" s="25"/>
      <c r="F206" s="25">
        <v>20466.7</v>
      </c>
      <c r="G206" s="25"/>
      <c r="H206" s="25">
        <v>20466.7</v>
      </c>
    </row>
    <row r="207" spans="1:8" s="7" customFormat="1" ht="24.9" customHeight="1" x14ac:dyDescent="0.3">
      <c r="A207" s="6" t="s">
        <v>135</v>
      </c>
      <c r="B207" s="24"/>
      <c r="C207" s="24">
        <v>1</v>
      </c>
      <c r="D207" s="24">
        <v>72.484256522297912</v>
      </c>
      <c r="E207" s="25"/>
      <c r="F207" s="25">
        <v>28200</v>
      </c>
      <c r="G207" s="25"/>
      <c r="H207" s="25">
        <v>28200</v>
      </c>
    </row>
    <row r="208" spans="1:8" s="7" customFormat="1" ht="24.9" customHeight="1" x14ac:dyDescent="0.3">
      <c r="A208" s="6" t="s">
        <v>189</v>
      </c>
      <c r="B208" s="24"/>
      <c r="C208" s="24">
        <v>0</v>
      </c>
      <c r="D208" s="24">
        <v>0</v>
      </c>
      <c r="E208" s="25"/>
      <c r="F208" s="25">
        <v>0</v>
      </c>
      <c r="G208" s="25"/>
      <c r="H208" s="25">
        <v>0</v>
      </c>
    </row>
    <row r="209" spans="1:8" s="7" customFormat="1" ht="24.9" customHeight="1" x14ac:dyDescent="0.3">
      <c r="A209" s="2" t="s">
        <v>40</v>
      </c>
      <c r="B209" s="11"/>
      <c r="C209" s="11">
        <v>2</v>
      </c>
      <c r="D209" s="11">
        <v>62.545559696697083</v>
      </c>
      <c r="E209" s="23"/>
      <c r="F209" s="23">
        <v>24333.35</v>
      </c>
      <c r="G209" s="23"/>
      <c r="H209" s="23">
        <v>24333.35</v>
      </c>
    </row>
    <row r="210" spans="1:8" s="7" customFormat="1" ht="24.9" customHeight="1" x14ac:dyDescent="0.3">
      <c r="A210" s="2" t="s">
        <v>208</v>
      </c>
      <c r="B210" s="11"/>
      <c r="C210" s="11"/>
      <c r="D210" s="11"/>
      <c r="E210" s="23"/>
      <c r="F210" s="23"/>
      <c r="G210" s="23"/>
      <c r="H210" s="25"/>
    </row>
    <row r="211" spans="1:8" s="7" customFormat="1" ht="24.9" customHeight="1" x14ac:dyDescent="0.3">
      <c r="A211" s="6" t="s">
        <v>209</v>
      </c>
      <c r="B211" s="11"/>
      <c r="C211" s="24">
        <v>0</v>
      </c>
      <c r="D211" s="24">
        <v>0</v>
      </c>
      <c r="E211" s="25"/>
      <c r="F211" s="25">
        <v>0</v>
      </c>
      <c r="G211" s="25"/>
      <c r="H211" s="25">
        <v>0</v>
      </c>
    </row>
    <row r="212" spans="1:8" s="7" customFormat="1" ht="24.9" customHeight="1" x14ac:dyDescent="0.3">
      <c r="A212" s="2" t="s">
        <v>40</v>
      </c>
      <c r="B212" s="11"/>
      <c r="C212" s="11">
        <v>0</v>
      </c>
      <c r="D212" s="11">
        <v>0</v>
      </c>
      <c r="E212" s="23"/>
      <c r="F212" s="23">
        <v>0</v>
      </c>
      <c r="G212" s="23"/>
      <c r="H212" s="23">
        <v>0</v>
      </c>
    </row>
    <row r="213" spans="1:8" s="7" customFormat="1" ht="24.9" customHeight="1" x14ac:dyDescent="0.3">
      <c r="A213" s="2" t="s">
        <v>42</v>
      </c>
      <c r="B213" s="24"/>
      <c r="C213" s="24"/>
      <c r="D213" s="24"/>
      <c r="E213" s="25"/>
      <c r="F213" s="25"/>
      <c r="G213" s="25"/>
      <c r="H213" s="25"/>
    </row>
    <row r="214" spans="1:8" s="7" customFormat="1" ht="24.9" customHeight="1" x14ac:dyDescent="0.3">
      <c r="A214" s="6" t="s">
        <v>191</v>
      </c>
      <c r="B214" s="24">
        <v>0.5</v>
      </c>
      <c r="C214" s="24">
        <v>0.5</v>
      </c>
      <c r="D214" s="24">
        <v>43.182110268603004</v>
      </c>
      <c r="E214" s="25">
        <v>19118.8</v>
      </c>
      <c r="F214" s="25">
        <v>16800</v>
      </c>
      <c r="G214" s="25">
        <v>19118.8</v>
      </c>
      <c r="H214" s="25">
        <v>-2318.7999999999993</v>
      </c>
    </row>
    <row r="215" spans="1:8" s="8" customFormat="1" ht="24.9" customHeight="1" x14ac:dyDescent="0.3">
      <c r="A215" s="2" t="s">
        <v>40</v>
      </c>
      <c r="B215" s="11">
        <v>0.5</v>
      </c>
      <c r="C215" s="11">
        <v>0.5</v>
      </c>
      <c r="D215" s="11">
        <v>43.182110268603004</v>
      </c>
      <c r="E215" s="23">
        <v>19118.8</v>
      </c>
      <c r="F215" s="23">
        <v>16800</v>
      </c>
      <c r="G215" s="23">
        <v>19118.8</v>
      </c>
      <c r="H215" s="23">
        <v>-2318.7999999999993</v>
      </c>
    </row>
    <row r="216" spans="1:8" s="7" customFormat="1" ht="49.5" customHeight="1" x14ac:dyDescent="0.3">
      <c r="A216" s="6" t="s">
        <v>184</v>
      </c>
      <c r="B216" s="24">
        <v>5.8</v>
      </c>
      <c r="C216" s="24">
        <v>7.1</v>
      </c>
      <c r="D216" s="24">
        <v>86.022712119868245</v>
      </c>
      <c r="E216" s="25">
        <v>38507.480000000003</v>
      </c>
      <c r="F216" s="25">
        <v>33467.136150234743</v>
      </c>
      <c r="G216" s="25">
        <v>36173.75</v>
      </c>
      <c r="H216" s="25">
        <v>-2706.6138497652573</v>
      </c>
    </row>
    <row r="217" spans="1:8" s="7" customFormat="1" ht="49.5" customHeight="1" x14ac:dyDescent="0.3">
      <c r="A217" s="6" t="s">
        <v>123</v>
      </c>
      <c r="B217" s="24">
        <v>1</v>
      </c>
      <c r="C217" s="24">
        <v>1.1000000000000001</v>
      </c>
      <c r="D217" s="24">
        <v>83.10842650901769</v>
      </c>
      <c r="E217" s="25">
        <v>34425.760000000002</v>
      </c>
      <c r="F217" s="25">
        <v>32333.333333333336</v>
      </c>
      <c r="G217" s="25">
        <v>32339.4</v>
      </c>
      <c r="H217" s="25">
        <v>-6.0666666666656965</v>
      </c>
    </row>
    <row r="218" spans="1:8" s="7" customFormat="1" ht="49.5" customHeight="1" x14ac:dyDescent="0.3">
      <c r="A218" s="6" t="s">
        <v>124</v>
      </c>
      <c r="B218" s="24">
        <v>1</v>
      </c>
      <c r="C218" s="24">
        <v>1.5</v>
      </c>
      <c r="D218" s="24">
        <v>101.61504519556183</v>
      </c>
      <c r="E218" s="25">
        <v>45739.01</v>
      </c>
      <c r="F218" s="25">
        <v>39533.333333333336</v>
      </c>
      <c r="G218" s="25">
        <v>42967.02</v>
      </c>
      <c r="H218" s="25">
        <v>-3433.686666666661</v>
      </c>
    </row>
    <row r="219" spans="1:8" s="7" customFormat="1" ht="49.5" customHeight="1" x14ac:dyDescent="0.3">
      <c r="A219" s="6" t="s">
        <v>185</v>
      </c>
      <c r="B219" s="24">
        <v>1</v>
      </c>
      <c r="C219" s="24">
        <v>0.8</v>
      </c>
      <c r="D219" s="24">
        <v>147.20687143897524</v>
      </c>
      <c r="E219" s="25">
        <v>46288.01</v>
      </c>
      <c r="F219" s="25">
        <v>57270.833333333321</v>
      </c>
      <c r="G219" s="25">
        <v>43482.75</v>
      </c>
      <c r="H219" s="25">
        <v>13788.083333333321</v>
      </c>
    </row>
    <row r="220" spans="1:8" s="7" customFormat="1" ht="49.5" customHeight="1" x14ac:dyDescent="0.3">
      <c r="A220" s="6" t="s">
        <v>186</v>
      </c>
      <c r="B220" s="24">
        <v>1</v>
      </c>
      <c r="C220" s="24">
        <v>1</v>
      </c>
      <c r="D220" s="24">
        <v>96.731354153279355</v>
      </c>
      <c r="E220" s="25">
        <v>34335.760000000002</v>
      </c>
      <c r="F220" s="25">
        <v>37633.333333333336</v>
      </c>
      <c r="G220" s="25">
        <v>32254.86</v>
      </c>
      <c r="H220" s="25">
        <v>5378.4733333333352</v>
      </c>
    </row>
    <row r="221" spans="1:8" s="7" customFormat="1" ht="49.5" customHeight="1" x14ac:dyDescent="0.3">
      <c r="A221" s="6" t="s">
        <v>125</v>
      </c>
      <c r="B221" s="24">
        <v>3</v>
      </c>
      <c r="C221" s="24">
        <v>3.3</v>
      </c>
      <c r="D221" s="24">
        <v>88.521768254450436</v>
      </c>
      <c r="E221" s="25">
        <v>35818.199999999997</v>
      </c>
      <c r="F221" s="25">
        <v>34439.393939393944</v>
      </c>
      <c r="G221" s="25">
        <v>33647.46</v>
      </c>
      <c r="H221" s="25">
        <v>791.93393939394446</v>
      </c>
    </row>
    <row r="222" spans="1:8" s="7" customFormat="1" ht="49.5" customHeight="1" x14ac:dyDescent="0.3">
      <c r="A222" s="6" t="s">
        <v>161</v>
      </c>
      <c r="B222" s="24">
        <v>4</v>
      </c>
      <c r="C222" s="24">
        <v>4</v>
      </c>
      <c r="D222" s="24">
        <v>72.312898941866948</v>
      </c>
      <c r="E222" s="25">
        <v>32908.769999999997</v>
      </c>
      <c r="F222" s="25">
        <v>28133.333333333336</v>
      </c>
      <c r="G222" s="25">
        <v>30914.35</v>
      </c>
      <c r="H222" s="25">
        <v>-2781.0166666666628</v>
      </c>
    </row>
    <row r="223" spans="1:8" s="7" customFormat="1" ht="49.5" customHeight="1" x14ac:dyDescent="0.3">
      <c r="A223" s="6" t="s">
        <v>162</v>
      </c>
      <c r="B223" s="24">
        <v>0</v>
      </c>
      <c r="C223" s="24">
        <v>0.1</v>
      </c>
      <c r="D223" s="24">
        <v>397.1211926487598</v>
      </c>
      <c r="E223" s="25">
        <v>0</v>
      </c>
      <c r="F223" s="25">
        <v>154500</v>
      </c>
      <c r="G223" s="25">
        <v>0</v>
      </c>
      <c r="H223" s="25">
        <v>154500</v>
      </c>
    </row>
    <row r="224" spans="1:8" s="7" customFormat="1" ht="49.5" customHeight="1" x14ac:dyDescent="0.3">
      <c r="A224" s="6" t="s">
        <v>126</v>
      </c>
      <c r="B224" s="24">
        <v>2</v>
      </c>
      <c r="C224" s="24">
        <v>2</v>
      </c>
      <c r="D224" s="24">
        <v>91.676305530565898</v>
      </c>
      <c r="E224" s="25">
        <v>37368.82</v>
      </c>
      <c r="F224" s="25">
        <v>35666.666666666664</v>
      </c>
      <c r="G224" s="25">
        <v>35104.1</v>
      </c>
      <c r="H224" s="25">
        <v>562.5666666666657</v>
      </c>
    </row>
    <row r="225" spans="1:8" s="7" customFormat="1" ht="49.5" customHeight="1" x14ac:dyDescent="0.3">
      <c r="A225" s="6" t="s">
        <v>163</v>
      </c>
      <c r="B225" s="24">
        <v>1.5</v>
      </c>
      <c r="C225" s="24">
        <v>2.5</v>
      </c>
      <c r="D225" s="24">
        <v>111.10825515143725</v>
      </c>
      <c r="E225" s="25">
        <v>42580.06</v>
      </c>
      <c r="F225" s="25">
        <v>43226.666666666664</v>
      </c>
      <c r="G225" s="25">
        <v>39999.519999999997</v>
      </c>
      <c r="H225" s="25">
        <v>3227.1466666666674</v>
      </c>
    </row>
    <row r="226" spans="1:8" s="7" customFormat="1" ht="49.5" customHeight="1" x14ac:dyDescent="0.3">
      <c r="A226" s="6" t="s">
        <v>164</v>
      </c>
      <c r="B226" s="24">
        <v>0.6</v>
      </c>
      <c r="C226" s="24">
        <v>1</v>
      </c>
      <c r="D226" s="24">
        <v>68.028959431092844</v>
      </c>
      <c r="E226" s="25">
        <v>34416.76</v>
      </c>
      <c r="F226" s="25">
        <v>26466.666666666668</v>
      </c>
      <c r="G226" s="25">
        <v>32330.95</v>
      </c>
      <c r="H226" s="25">
        <v>-5864.2833333333328</v>
      </c>
    </row>
    <row r="227" spans="1:8" s="7" customFormat="1" ht="49.5" customHeight="1" x14ac:dyDescent="0.3">
      <c r="A227" s="6" t="s">
        <v>165</v>
      </c>
      <c r="B227" s="24">
        <v>0.8</v>
      </c>
      <c r="C227" s="24">
        <v>0.8</v>
      </c>
      <c r="D227" s="24">
        <v>101.26162018592295</v>
      </c>
      <c r="E227" s="25">
        <v>38959.61</v>
      </c>
      <c r="F227" s="25">
        <v>39395.833333333328</v>
      </c>
      <c r="G227" s="25">
        <v>36598.480000000003</v>
      </c>
      <c r="H227" s="25">
        <v>2797.3533333333253</v>
      </c>
    </row>
    <row r="228" spans="1:8" s="7" customFormat="1" ht="49.5" customHeight="1" x14ac:dyDescent="0.3">
      <c r="A228" s="6" t="s">
        <v>127</v>
      </c>
      <c r="B228" s="24">
        <v>0.8</v>
      </c>
      <c r="C228" s="24">
        <v>1</v>
      </c>
      <c r="D228" s="24">
        <v>103.92837253137985</v>
      </c>
      <c r="E228" s="25">
        <v>33300.730000000003</v>
      </c>
      <c r="F228" s="25">
        <v>40433.333333333328</v>
      </c>
      <c r="G228" s="25">
        <v>31282.560000000001</v>
      </c>
      <c r="H228" s="25">
        <v>9150.7733333333272</v>
      </c>
    </row>
    <row r="229" spans="1:8" s="7" customFormat="1" ht="49.5" customHeight="1" x14ac:dyDescent="0.3">
      <c r="A229" s="6" t="s">
        <v>128</v>
      </c>
      <c r="B229" s="24">
        <v>2.5</v>
      </c>
      <c r="C229" s="24">
        <v>2.8</v>
      </c>
      <c r="D229" s="24">
        <v>98.698906371442035</v>
      </c>
      <c r="E229" s="25">
        <v>37680.83</v>
      </c>
      <c r="F229" s="25">
        <v>38398.809523809527</v>
      </c>
      <c r="G229" s="25">
        <v>35397.199999999997</v>
      </c>
      <c r="H229" s="25">
        <v>3001.6095238095295</v>
      </c>
    </row>
    <row r="230" spans="1:8" s="7" customFormat="1" ht="49.5" customHeight="1" x14ac:dyDescent="0.3">
      <c r="A230" s="6" t="s">
        <v>129</v>
      </c>
      <c r="B230" s="24">
        <v>3</v>
      </c>
      <c r="C230" s="24">
        <v>3</v>
      </c>
      <c r="D230" s="24">
        <v>103.68561595910266</v>
      </c>
      <c r="E230" s="25">
        <v>35727.449999999997</v>
      </c>
      <c r="F230" s="25">
        <v>40338.888888888891</v>
      </c>
      <c r="G230" s="25">
        <v>33562.21</v>
      </c>
      <c r="H230" s="25">
        <v>6776.6788888888914</v>
      </c>
    </row>
    <row r="231" spans="1:8" s="7" customFormat="1" ht="25.5" customHeight="1" x14ac:dyDescent="0.3">
      <c r="A231" s="6" t="s">
        <v>187</v>
      </c>
      <c r="B231" s="24">
        <v>1.8</v>
      </c>
      <c r="C231" s="24">
        <v>1.8</v>
      </c>
      <c r="D231" s="24">
        <v>73.588560929519673</v>
      </c>
      <c r="E231" s="25">
        <v>29954.25</v>
      </c>
      <c r="F231" s="25">
        <v>28629.629629629631</v>
      </c>
      <c r="G231" s="25">
        <v>28138.89</v>
      </c>
      <c r="H231" s="25">
        <v>490.73962962963196</v>
      </c>
    </row>
    <row r="232" spans="1:8" s="7" customFormat="1" ht="25.5" customHeight="1" x14ac:dyDescent="0.3">
      <c r="A232" s="6" t="s">
        <v>188</v>
      </c>
      <c r="B232" s="24">
        <v>1</v>
      </c>
      <c r="C232" s="24">
        <v>1</v>
      </c>
      <c r="D232" s="24">
        <v>111.63946365077327</v>
      </c>
      <c r="E232" s="25">
        <v>35128.97</v>
      </c>
      <c r="F232" s="25">
        <v>43433.333333333336</v>
      </c>
      <c r="G232" s="25">
        <v>33000</v>
      </c>
      <c r="H232" s="25">
        <v>10433.333333333336</v>
      </c>
    </row>
    <row r="233" spans="1:8" s="7" customFormat="1" ht="25.5" customHeight="1" x14ac:dyDescent="0.3">
      <c r="A233" s="6" t="s">
        <v>166</v>
      </c>
      <c r="B233" s="24">
        <v>3</v>
      </c>
      <c r="C233" s="24">
        <v>3</v>
      </c>
      <c r="D233" s="24">
        <v>106.27025946393636</v>
      </c>
      <c r="E233" s="25">
        <v>34525.75</v>
      </c>
      <c r="F233" s="25">
        <v>41344.444444444438</v>
      </c>
      <c r="G233" s="25">
        <v>32433.33</v>
      </c>
      <c r="H233" s="25">
        <v>8911.1144444444362</v>
      </c>
    </row>
    <row r="234" spans="1:8" s="7" customFormat="1" ht="20.399999999999999" customHeight="1" x14ac:dyDescent="0.3">
      <c r="A234" s="2" t="s">
        <v>21</v>
      </c>
      <c r="B234" s="11">
        <v>33.800000000000004</v>
      </c>
      <c r="C234" s="11">
        <v>37.799999999999997</v>
      </c>
      <c r="D234" s="11">
        <v>94.037005530815236</v>
      </c>
      <c r="E234" s="32">
        <v>36517.631863905321</v>
      </c>
      <c r="F234" s="32">
        <v>36585.097001763665</v>
      </c>
      <c r="G234" s="32">
        <v>34304.498934911229</v>
      </c>
      <c r="H234" s="23">
        <v>2280.5980668524353</v>
      </c>
    </row>
    <row r="235" spans="1:8" s="8" customFormat="1" ht="24.9" customHeight="1" x14ac:dyDescent="0.3">
      <c r="A235" s="2" t="s">
        <v>130</v>
      </c>
      <c r="B235" s="11"/>
      <c r="C235" s="11"/>
      <c r="D235" s="11"/>
      <c r="E235" s="23"/>
      <c r="F235" s="23"/>
      <c r="G235" s="23"/>
      <c r="H235" s="25"/>
    </row>
    <row r="236" spans="1:8" s="8" customFormat="1" ht="34.5" customHeight="1" x14ac:dyDescent="0.3">
      <c r="A236" s="6" t="s">
        <v>136</v>
      </c>
      <c r="B236" s="24">
        <v>1.8</v>
      </c>
      <c r="C236" s="24">
        <v>1.8</v>
      </c>
      <c r="D236" s="24">
        <v>136.49119650430538</v>
      </c>
      <c r="E236" s="25">
        <v>47500</v>
      </c>
      <c r="F236" s="25">
        <v>53101.9</v>
      </c>
      <c r="G236" s="25">
        <v>48470.8</v>
      </c>
      <c r="H236" s="25">
        <v>4631.0999999999985</v>
      </c>
    </row>
    <row r="237" spans="1:8" s="8" customFormat="1" ht="24.9" customHeight="1" x14ac:dyDescent="0.3">
      <c r="A237" s="2" t="s">
        <v>21</v>
      </c>
      <c r="B237" s="11">
        <v>1.8</v>
      </c>
      <c r="C237" s="11">
        <v>1.8</v>
      </c>
      <c r="D237" s="11">
        <v>136.49119650430535</v>
      </c>
      <c r="E237" s="23">
        <v>47500</v>
      </c>
      <c r="F237" s="23">
        <v>53101.899999999994</v>
      </c>
      <c r="G237" s="23">
        <v>48470.8</v>
      </c>
      <c r="H237" s="23">
        <v>4631.0999999999913</v>
      </c>
    </row>
    <row r="238" spans="1:8" s="7" customFormat="1" ht="24.9" customHeight="1" x14ac:dyDescent="0.3">
      <c r="A238" s="2" t="s">
        <v>23</v>
      </c>
      <c r="B238" s="24"/>
      <c r="C238" s="24"/>
      <c r="D238" s="24"/>
      <c r="E238" s="25"/>
      <c r="F238" s="25"/>
      <c r="G238" s="25"/>
      <c r="H238" s="25"/>
    </row>
    <row r="239" spans="1:8" s="7" customFormat="1" ht="24.9" customHeight="1" x14ac:dyDescent="0.3">
      <c r="A239" s="6" t="s">
        <v>137</v>
      </c>
      <c r="B239" s="24">
        <v>1</v>
      </c>
      <c r="C239" s="24">
        <v>1</v>
      </c>
      <c r="D239" s="24">
        <v>114.42403290065543</v>
      </c>
      <c r="E239" s="25">
        <v>39963.69</v>
      </c>
      <c r="F239" s="25">
        <v>44516.67</v>
      </c>
      <c r="G239" s="25">
        <v>43022.9</v>
      </c>
      <c r="H239" s="25">
        <v>1493.7699999999968</v>
      </c>
    </row>
    <row r="240" spans="1:8" s="7" customFormat="1" ht="24.9" customHeight="1" x14ac:dyDescent="0.3">
      <c r="A240" s="6" t="s">
        <v>138</v>
      </c>
      <c r="B240" s="24">
        <v>0.5</v>
      </c>
      <c r="C240" s="24">
        <v>0.5</v>
      </c>
      <c r="D240" s="24">
        <v>75.054620228762374</v>
      </c>
      <c r="E240" s="25">
        <v>42339.75</v>
      </c>
      <c r="F240" s="25">
        <v>29200</v>
      </c>
      <c r="G240" s="25">
        <v>43022.9</v>
      </c>
      <c r="H240" s="25">
        <v>-13822.900000000001</v>
      </c>
    </row>
    <row r="241" spans="1:8" s="7" customFormat="1" ht="33.75" customHeight="1" x14ac:dyDescent="0.3">
      <c r="A241" s="6" t="s">
        <v>131</v>
      </c>
      <c r="B241" s="24">
        <v>1</v>
      </c>
      <c r="C241" s="24">
        <v>1</v>
      </c>
      <c r="D241" s="24">
        <v>130.23176969541191</v>
      </c>
      <c r="E241" s="25">
        <v>50676.6</v>
      </c>
      <c r="F241" s="25">
        <v>50666.67</v>
      </c>
      <c r="G241" s="25">
        <v>43022.9</v>
      </c>
      <c r="H241" s="25">
        <v>7643.7699999999968</v>
      </c>
    </row>
    <row r="242" spans="1:8" s="7" customFormat="1" ht="35.25" customHeight="1" x14ac:dyDescent="0.3">
      <c r="A242" s="6" t="s">
        <v>139</v>
      </c>
      <c r="B242" s="24">
        <v>1</v>
      </c>
      <c r="C242" s="24">
        <v>1</v>
      </c>
      <c r="D242" s="24">
        <v>122.69201902069142</v>
      </c>
      <c r="E242" s="25">
        <v>46979.833333333336</v>
      </c>
      <c r="F242" s="25">
        <v>47733.33</v>
      </c>
      <c r="G242" s="25">
        <v>43022.9</v>
      </c>
      <c r="H242" s="25">
        <v>4710.43</v>
      </c>
    </row>
    <row r="243" spans="1:8" s="7" customFormat="1" ht="35.25" customHeight="1" x14ac:dyDescent="0.3">
      <c r="A243" s="6" t="s">
        <v>140</v>
      </c>
      <c r="B243" s="24">
        <v>0.5</v>
      </c>
      <c r="C243" s="24">
        <v>0.5</v>
      </c>
      <c r="D243" s="24">
        <v>103.49998714818148</v>
      </c>
      <c r="E243" s="25">
        <v>40268.5</v>
      </c>
      <c r="F243" s="25">
        <v>40266.67</v>
      </c>
      <c r="G243" s="25">
        <v>43022.9</v>
      </c>
      <c r="H243" s="25">
        <v>-2756.2300000000032</v>
      </c>
    </row>
    <row r="244" spans="1:8" s="8" customFormat="1" ht="24.9" customHeight="1" x14ac:dyDescent="0.3">
      <c r="A244" s="2" t="s">
        <v>21</v>
      </c>
      <c r="B244" s="11">
        <v>4</v>
      </c>
      <c r="C244" s="11">
        <v>4</v>
      </c>
      <c r="D244" s="11">
        <v>114.15628132630766</v>
      </c>
      <c r="E244" s="23">
        <v>44731.062083333338</v>
      </c>
      <c r="F244" s="23">
        <v>44412.501249999994</v>
      </c>
      <c r="G244" s="23">
        <v>43022.9</v>
      </c>
      <c r="H244" s="23">
        <v>1389.6012499999924</v>
      </c>
    </row>
    <row r="245" spans="1:8" ht="67.5" customHeight="1" x14ac:dyDescent="0.3">
      <c r="A245" s="2" t="s">
        <v>142</v>
      </c>
      <c r="B245" s="31">
        <v>42.1</v>
      </c>
      <c r="C245" s="31">
        <v>49.099999999999994</v>
      </c>
      <c r="D245" s="31">
        <v>94.737891305373935</v>
      </c>
      <c r="E245" s="32">
        <v>37566.81722882027</v>
      </c>
      <c r="F245" s="23">
        <v>36857.77661235573</v>
      </c>
      <c r="G245" s="23">
        <v>35554.420522565313</v>
      </c>
      <c r="H245" s="23">
        <v>1303.3560897904172</v>
      </c>
    </row>
    <row r="246" spans="1:8" ht="24.9" customHeight="1" x14ac:dyDescent="0.3">
      <c r="A246" s="51" t="s">
        <v>153</v>
      </c>
      <c r="B246" s="52"/>
      <c r="C246" s="52"/>
      <c r="D246" s="52"/>
      <c r="E246" s="52"/>
      <c r="F246" s="52"/>
      <c r="G246" s="52"/>
      <c r="H246" s="53"/>
    </row>
    <row r="247" spans="1:8" s="1" customFormat="1" ht="24.9" customHeight="1" x14ac:dyDescent="0.3">
      <c r="A247" s="2" t="s">
        <v>51</v>
      </c>
      <c r="B247" s="11">
        <v>2</v>
      </c>
      <c r="C247" s="11">
        <v>1.8</v>
      </c>
      <c r="D247" s="11">
        <v>118.09381827528595</v>
      </c>
      <c r="E247" s="23">
        <v>42180</v>
      </c>
      <c r="F247" s="23">
        <v>45944.4</v>
      </c>
      <c r="G247" s="23">
        <v>42180</v>
      </c>
      <c r="H247" s="23">
        <v>3764.4000000000015</v>
      </c>
    </row>
    <row r="248" spans="1:8" ht="41.25" customHeight="1" x14ac:dyDescent="0.3">
      <c r="A248" s="6" t="s">
        <v>180</v>
      </c>
      <c r="B248" s="24">
        <v>2</v>
      </c>
      <c r="C248" s="24">
        <v>1.8</v>
      </c>
      <c r="D248" s="24">
        <v>118.09381827528595</v>
      </c>
      <c r="E248" s="25">
        <v>42180</v>
      </c>
      <c r="F248" s="25">
        <v>45944.4</v>
      </c>
      <c r="G248" s="25">
        <v>42180</v>
      </c>
      <c r="H248" s="25">
        <v>3764.4000000000015</v>
      </c>
    </row>
    <row r="249" spans="1:8" s="1" customFormat="1" ht="30" customHeight="1" x14ac:dyDescent="0.3">
      <c r="A249" s="2" t="s">
        <v>154</v>
      </c>
      <c r="B249" s="11">
        <v>18.5</v>
      </c>
      <c r="C249" s="11">
        <v>18.5</v>
      </c>
      <c r="D249" s="11">
        <v>95.682367883884396</v>
      </c>
      <c r="E249" s="23">
        <v>37225</v>
      </c>
      <c r="F249" s="23">
        <v>37225.225225225222</v>
      </c>
      <c r="G249" s="23">
        <v>37225</v>
      </c>
      <c r="H249" s="23">
        <v>0.22522522522194777</v>
      </c>
    </row>
    <row r="250" spans="1:8" s="1" customFormat="1" ht="24.9" customHeight="1" x14ac:dyDescent="0.3">
      <c r="A250" s="6" t="s">
        <v>169</v>
      </c>
      <c r="B250" s="24">
        <v>7</v>
      </c>
      <c r="C250" s="24">
        <v>7</v>
      </c>
      <c r="D250" s="24">
        <v>95.684848929933096</v>
      </c>
      <c r="E250" s="25">
        <v>37225</v>
      </c>
      <c r="F250" s="25">
        <v>37226.190476190473</v>
      </c>
      <c r="G250" s="25">
        <v>37225</v>
      </c>
      <c r="H250" s="25">
        <v>1.1904761904734187</v>
      </c>
    </row>
    <row r="251" spans="1:8" ht="24.9" customHeight="1" x14ac:dyDescent="0.3">
      <c r="A251" s="6" t="s">
        <v>170</v>
      </c>
      <c r="B251" s="24">
        <v>4.5</v>
      </c>
      <c r="C251" s="24">
        <v>4.5</v>
      </c>
      <c r="D251" s="24">
        <v>95.684168939534572</v>
      </c>
      <c r="E251" s="26">
        <v>37225</v>
      </c>
      <c r="F251" s="26">
        <v>37225.925925925927</v>
      </c>
      <c r="G251" s="25">
        <v>37225</v>
      </c>
      <c r="H251" s="25">
        <v>0.92592592592700385</v>
      </c>
    </row>
    <row r="252" spans="1:8" ht="24.9" customHeight="1" x14ac:dyDescent="0.3">
      <c r="A252" s="6" t="s">
        <v>171</v>
      </c>
      <c r="B252" s="24">
        <v>3</v>
      </c>
      <c r="C252" s="24">
        <v>3</v>
      </c>
      <c r="D252" s="24">
        <v>95.674649073955067</v>
      </c>
      <c r="E252" s="26">
        <v>37225</v>
      </c>
      <c r="F252" s="26">
        <v>37222.222222222219</v>
      </c>
      <c r="G252" s="25">
        <v>37225</v>
      </c>
      <c r="H252" s="25">
        <v>-2.7777777777810115</v>
      </c>
    </row>
    <row r="253" spans="1:8" ht="24.9" customHeight="1" x14ac:dyDescent="0.3">
      <c r="A253" s="6" t="s">
        <v>172</v>
      </c>
      <c r="B253" s="24">
        <v>2</v>
      </c>
      <c r="C253" s="24">
        <v>2</v>
      </c>
      <c r="D253" s="24">
        <v>95.681788973139703</v>
      </c>
      <c r="E253" s="26">
        <v>37225</v>
      </c>
      <c r="F253" s="26">
        <v>37225</v>
      </c>
      <c r="G253" s="25">
        <v>37225</v>
      </c>
      <c r="H253" s="25">
        <v>0</v>
      </c>
    </row>
    <row r="254" spans="1:8" ht="24.9" customHeight="1" x14ac:dyDescent="0.3">
      <c r="A254" s="6" t="s">
        <v>173</v>
      </c>
      <c r="B254" s="24">
        <v>2</v>
      </c>
      <c r="C254" s="24">
        <v>2</v>
      </c>
      <c r="D254" s="24">
        <v>95.681788973139703</v>
      </c>
      <c r="E254" s="26">
        <v>37225</v>
      </c>
      <c r="F254" s="26">
        <v>37225</v>
      </c>
      <c r="G254" s="25">
        <v>37225</v>
      </c>
      <c r="H254" s="25">
        <v>0</v>
      </c>
    </row>
    <row r="255" spans="1:8" s="1" customFormat="1" ht="24.9" customHeight="1" x14ac:dyDescent="0.3">
      <c r="A255" s="2" t="s">
        <v>155</v>
      </c>
      <c r="B255" s="11">
        <v>17.5</v>
      </c>
      <c r="C255" s="11">
        <v>17.5</v>
      </c>
      <c r="D255" s="11">
        <v>101.40207220274048</v>
      </c>
      <c r="E255" s="22">
        <v>32111.7</v>
      </c>
      <c r="F255" s="22">
        <v>39450.476190476191</v>
      </c>
      <c r="G255" s="22">
        <v>32111.7</v>
      </c>
      <c r="H255" s="23">
        <v>7338.7761904761901</v>
      </c>
    </row>
    <row r="256" spans="1:8" s="1" customFormat="1" ht="24.9" customHeight="1" x14ac:dyDescent="0.3">
      <c r="A256" s="6" t="s">
        <v>179</v>
      </c>
      <c r="B256" s="24">
        <v>2</v>
      </c>
      <c r="C256" s="24">
        <v>3</v>
      </c>
      <c r="D256" s="24">
        <v>86.492738722529239</v>
      </c>
      <c r="E256" s="26">
        <v>32111.7</v>
      </c>
      <c r="F256" s="26">
        <v>33650</v>
      </c>
      <c r="G256" s="26">
        <v>32111.7</v>
      </c>
      <c r="H256" s="25">
        <v>1538.2999999999993</v>
      </c>
    </row>
    <row r="257" spans="1:8" ht="24.9" customHeight="1" x14ac:dyDescent="0.3">
      <c r="A257" s="6" t="s">
        <v>181</v>
      </c>
      <c r="B257" s="24">
        <v>1</v>
      </c>
      <c r="C257" s="24">
        <v>1</v>
      </c>
      <c r="D257" s="24">
        <v>97.202587499464528</v>
      </c>
      <c r="E257" s="26">
        <v>32111.7</v>
      </c>
      <c r="F257" s="26">
        <v>37816.666666666672</v>
      </c>
      <c r="G257" s="26">
        <v>32111.7</v>
      </c>
      <c r="H257" s="25">
        <v>5704.9666666666708</v>
      </c>
    </row>
    <row r="258" spans="1:8" ht="24.9" customHeight="1" x14ac:dyDescent="0.3">
      <c r="A258" s="6" t="s">
        <v>159</v>
      </c>
      <c r="B258" s="24">
        <v>2</v>
      </c>
      <c r="C258" s="24">
        <v>1</v>
      </c>
      <c r="D258" s="24">
        <v>94.075311656599411</v>
      </c>
      <c r="E258" s="26">
        <v>32111.7</v>
      </c>
      <c r="F258" s="26">
        <v>36600</v>
      </c>
      <c r="G258" s="26">
        <v>32111.7</v>
      </c>
      <c r="H258" s="25">
        <v>4488.2999999999993</v>
      </c>
    </row>
    <row r="259" spans="1:8" ht="24.9" customHeight="1" x14ac:dyDescent="0.3">
      <c r="A259" s="6" t="s">
        <v>156</v>
      </c>
      <c r="B259" s="24">
        <v>2</v>
      </c>
      <c r="C259" s="24">
        <v>2</v>
      </c>
      <c r="D259" s="24">
        <v>94.910679861200379</v>
      </c>
      <c r="E259" s="26">
        <v>32111.7</v>
      </c>
      <c r="F259" s="26">
        <v>36925.000000000007</v>
      </c>
      <c r="G259" s="26">
        <v>32111.7</v>
      </c>
      <c r="H259" s="25">
        <v>4813.3000000000065</v>
      </c>
    </row>
    <row r="260" spans="1:8" ht="38.25" customHeight="1" x14ac:dyDescent="0.3">
      <c r="A260" s="6" t="s">
        <v>177</v>
      </c>
      <c r="B260" s="24">
        <v>10.5</v>
      </c>
      <c r="C260" s="24">
        <v>10.5</v>
      </c>
      <c r="D260" s="24">
        <v>107.99607509541967</v>
      </c>
      <c r="E260" s="26">
        <v>32111.7</v>
      </c>
      <c r="F260" s="26">
        <v>42015.873015873018</v>
      </c>
      <c r="G260" s="26">
        <v>32111.7</v>
      </c>
      <c r="H260" s="25">
        <v>9904.173015873017</v>
      </c>
    </row>
    <row r="261" spans="1:8" ht="65.25" customHeight="1" x14ac:dyDescent="0.3">
      <c r="A261" s="2" t="s">
        <v>143</v>
      </c>
      <c r="B261" s="28">
        <v>38</v>
      </c>
      <c r="C261" s="28">
        <v>37.799999999999997</v>
      </c>
      <c r="D261" s="11">
        <v>99.397591066014144</v>
      </c>
      <c r="E261" s="22">
        <v>35130.980263157893</v>
      </c>
      <c r="F261" s="22">
        <v>38670.632804232802</v>
      </c>
      <c r="G261" s="22">
        <v>35130.980263157893</v>
      </c>
      <c r="H261" s="23">
        <v>3539.6525410749091</v>
      </c>
    </row>
    <row r="262" spans="1:8" ht="24.9" customHeight="1" x14ac:dyDescent="0.3">
      <c r="A262" s="51" t="s">
        <v>24</v>
      </c>
      <c r="B262" s="52"/>
      <c r="C262" s="52"/>
      <c r="D262" s="52"/>
      <c r="E262" s="52"/>
      <c r="F262" s="52"/>
      <c r="G262" s="52"/>
      <c r="H262" s="53"/>
    </row>
    <row r="263" spans="1:8" ht="24.9" customHeight="1" x14ac:dyDescent="0.3">
      <c r="A263" s="6" t="s">
        <v>192</v>
      </c>
      <c r="B263" s="38">
        <v>25.2</v>
      </c>
      <c r="C263" s="38">
        <v>24.8</v>
      </c>
      <c r="D263" s="24">
        <v>91.494929059343619</v>
      </c>
      <c r="E263" s="39">
        <v>35596</v>
      </c>
      <c r="F263" s="39">
        <v>35596.102150537634</v>
      </c>
      <c r="G263" s="26">
        <v>35596</v>
      </c>
      <c r="H263" s="25">
        <v>0.10215053763386095</v>
      </c>
    </row>
    <row r="264" spans="1:8" ht="24.9" customHeight="1" x14ac:dyDescent="0.3">
      <c r="A264" s="6" t="s">
        <v>193</v>
      </c>
      <c r="B264" s="38">
        <v>12</v>
      </c>
      <c r="C264" s="38">
        <v>12</v>
      </c>
      <c r="D264" s="24">
        <v>91.494238101358022</v>
      </c>
      <c r="E264" s="39">
        <v>35596</v>
      </c>
      <c r="F264" s="39">
        <v>35595.833333333336</v>
      </c>
      <c r="G264" s="26">
        <v>35596</v>
      </c>
      <c r="H264" s="25">
        <v>-0.16666666666424135</v>
      </c>
    </row>
    <row r="265" spans="1:8" ht="24.9" customHeight="1" x14ac:dyDescent="0.3">
      <c r="A265" s="6" t="s">
        <v>194</v>
      </c>
      <c r="B265" s="38">
        <v>1</v>
      </c>
      <c r="C265" s="38">
        <v>1</v>
      </c>
      <c r="D265" s="24">
        <v>106.09682131688301</v>
      </c>
      <c r="E265" s="39">
        <v>41074</v>
      </c>
      <c r="F265" s="39">
        <v>41276.968333333331</v>
      </c>
      <c r="G265" s="26">
        <v>41074</v>
      </c>
      <c r="H265" s="25">
        <v>202.96833333333052</v>
      </c>
    </row>
    <row r="266" spans="1:8" ht="24.9" customHeight="1" x14ac:dyDescent="0.3">
      <c r="A266" s="6" t="s">
        <v>195</v>
      </c>
      <c r="B266" s="38">
        <v>27</v>
      </c>
      <c r="C266" s="38">
        <v>27</v>
      </c>
      <c r="D266" s="24">
        <v>91.495428084555428</v>
      </c>
      <c r="E266" s="39">
        <v>35596</v>
      </c>
      <c r="F266" s="39">
        <v>35596.296296296292</v>
      </c>
      <c r="G266" s="26">
        <v>35596</v>
      </c>
      <c r="H266" s="25">
        <v>0.29629629629198462</v>
      </c>
    </row>
    <row r="267" spans="1:8" ht="24.9" customHeight="1" x14ac:dyDescent="0.3">
      <c r="A267" s="6" t="s">
        <v>196</v>
      </c>
      <c r="B267" s="38">
        <v>10.4</v>
      </c>
      <c r="C267" s="38">
        <v>11</v>
      </c>
      <c r="D267" s="24">
        <v>107.03617592192325</v>
      </c>
      <c r="E267" s="39">
        <v>41072</v>
      </c>
      <c r="F267" s="39">
        <v>41642.42424242424</v>
      </c>
      <c r="G267" s="26">
        <v>41072</v>
      </c>
      <c r="H267" s="25">
        <v>570.42424242424022</v>
      </c>
    </row>
    <row r="268" spans="1:8" ht="24.9" customHeight="1" x14ac:dyDescent="0.3">
      <c r="A268" s="6" t="s">
        <v>197</v>
      </c>
      <c r="B268" s="38">
        <v>1.5</v>
      </c>
      <c r="C268" s="38">
        <v>1.5</v>
      </c>
      <c r="D268" s="24">
        <v>154.83870967741936</v>
      </c>
      <c r="E268" s="39">
        <v>60240</v>
      </c>
      <c r="F268" s="39">
        <v>60240</v>
      </c>
      <c r="G268" s="26">
        <v>60240</v>
      </c>
      <c r="H268" s="25">
        <v>0</v>
      </c>
    </row>
    <row r="269" spans="1:8" ht="24.9" customHeight="1" x14ac:dyDescent="0.3">
      <c r="A269" s="6" t="s">
        <v>198</v>
      </c>
      <c r="B269" s="38">
        <v>7</v>
      </c>
      <c r="C269" s="38">
        <v>7</v>
      </c>
      <c r="D269" s="24">
        <v>140.76413241045037</v>
      </c>
      <c r="E269" s="39">
        <v>54763</v>
      </c>
      <c r="F269" s="39">
        <v>54764.28571428571</v>
      </c>
      <c r="G269" s="26">
        <v>54763</v>
      </c>
      <c r="H269" s="25">
        <v>1.285714285710128</v>
      </c>
    </row>
    <row r="270" spans="1:8" ht="24.9" customHeight="1" x14ac:dyDescent="0.3">
      <c r="A270" s="6" t="s">
        <v>199</v>
      </c>
      <c r="B270" s="38">
        <v>8</v>
      </c>
      <c r="C270" s="38">
        <v>8.8000000000000007</v>
      </c>
      <c r="D270" s="24">
        <v>91.494724912666044</v>
      </c>
      <c r="E270" s="39">
        <v>35596</v>
      </c>
      <c r="F270" s="39">
        <v>35596.022727272728</v>
      </c>
      <c r="G270" s="26">
        <v>35596</v>
      </c>
      <c r="H270" s="25">
        <v>2.2727272727934178E-2</v>
      </c>
    </row>
    <row r="271" spans="1:8" ht="24.9" customHeight="1" x14ac:dyDescent="0.3">
      <c r="A271" s="6" t="s">
        <v>200</v>
      </c>
      <c r="B271" s="38">
        <v>2</v>
      </c>
      <c r="C271" s="38">
        <v>2</v>
      </c>
      <c r="D271" s="24">
        <v>140.77025232403719</v>
      </c>
      <c r="E271" s="39">
        <v>54763</v>
      </c>
      <c r="F271" s="39">
        <v>54766.666666666672</v>
      </c>
      <c r="G271" s="26">
        <v>54763</v>
      </c>
      <c r="H271" s="25">
        <v>3.6666666666715173</v>
      </c>
    </row>
    <row r="272" spans="1:8" ht="24.9" customHeight="1" x14ac:dyDescent="0.3">
      <c r="A272" s="6" t="s">
        <v>201</v>
      </c>
      <c r="B272" s="38">
        <v>5</v>
      </c>
      <c r="C272" s="38">
        <v>6</v>
      </c>
      <c r="D272" s="24">
        <v>91.497808050950312</v>
      </c>
      <c r="E272" s="39">
        <v>35596</v>
      </c>
      <c r="F272" s="39">
        <v>35597.222222222219</v>
      </c>
      <c r="G272" s="26">
        <v>35596</v>
      </c>
      <c r="H272" s="25">
        <v>1.2222222222189885</v>
      </c>
    </row>
    <row r="273" spans="1:8" ht="24.9" customHeight="1" x14ac:dyDescent="0.3">
      <c r="A273" s="6" t="s">
        <v>202</v>
      </c>
      <c r="B273" s="38">
        <v>5</v>
      </c>
      <c r="C273" s="38">
        <v>5</v>
      </c>
      <c r="D273" s="24">
        <v>126.68465921261192</v>
      </c>
      <c r="E273" s="39">
        <v>49287</v>
      </c>
      <c r="F273" s="39">
        <v>49286.666666666664</v>
      </c>
      <c r="G273" s="26">
        <v>49287</v>
      </c>
      <c r="H273" s="25">
        <v>-0.33333333333575865</v>
      </c>
    </row>
    <row r="274" spans="1:8" ht="24.9" customHeight="1" x14ac:dyDescent="0.3">
      <c r="A274" s="6" t="s">
        <v>203</v>
      </c>
      <c r="B274" s="38">
        <v>2</v>
      </c>
      <c r="C274" s="38">
        <v>2</v>
      </c>
      <c r="D274" s="24">
        <v>126.69751103114424</v>
      </c>
      <c r="E274" s="39">
        <v>49287</v>
      </c>
      <c r="F274" s="39">
        <v>49291.666666666664</v>
      </c>
      <c r="G274" s="26">
        <v>49287</v>
      </c>
      <c r="H274" s="25">
        <v>4.6666666666642413</v>
      </c>
    </row>
    <row r="275" spans="1:8" ht="24.9" customHeight="1" x14ac:dyDescent="0.3">
      <c r="A275" s="6" t="s">
        <v>204</v>
      </c>
      <c r="B275" s="38">
        <v>4</v>
      </c>
      <c r="C275" s="38">
        <v>4</v>
      </c>
      <c r="D275" s="24">
        <v>91.494238101357993</v>
      </c>
      <c r="E275" s="39">
        <v>35596</v>
      </c>
      <c r="F275" s="39">
        <v>35595.833333333328</v>
      </c>
      <c r="G275" s="26">
        <v>35596</v>
      </c>
      <c r="H275" s="25">
        <v>-0.16666666667151731</v>
      </c>
    </row>
    <row r="276" spans="1:8" ht="65.25" customHeight="1" x14ac:dyDescent="0.3">
      <c r="A276" s="2" t="s">
        <v>144</v>
      </c>
      <c r="B276" s="28">
        <v>110.10000000000001</v>
      </c>
      <c r="C276" s="28">
        <v>112.1</v>
      </c>
      <c r="D276" s="11">
        <v>100.15128997978906</v>
      </c>
      <c r="E276" s="22">
        <v>38936.003633060849</v>
      </c>
      <c r="F276" s="22">
        <v>38963.859366636934</v>
      </c>
      <c r="G276" s="22">
        <v>38936.003633060849</v>
      </c>
      <c r="H276" s="23">
        <v>27.855733576085186</v>
      </c>
    </row>
    <row r="277" spans="1:8" ht="24.9" customHeight="1" x14ac:dyDescent="0.3">
      <c r="A277" s="51" t="s">
        <v>25</v>
      </c>
      <c r="B277" s="52"/>
      <c r="C277" s="52"/>
      <c r="D277" s="52"/>
      <c r="E277" s="52"/>
      <c r="F277" s="52"/>
      <c r="G277" s="52"/>
      <c r="H277" s="53"/>
    </row>
    <row r="278" spans="1:8" ht="41.25" customHeight="1" x14ac:dyDescent="0.3">
      <c r="A278" s="6" t="s">
        <v>43</v>
      </c>
      <c r="B278" s="24">
        <v>2</v>
      </c>
      <c r="C278" s="27">
        <v>2</v>
      </c>
      <c r="D278" s="24">
        <v>90.733838838195624</v>
      </c>
      <c r="E278" s="26">
        <v>35300</v>
      </c>
      <c r="F278" s="26">
        <v>35300.000000000007</v>
      </c>
      <c r="G278" s="25">
        <v>35300</v>
      </c>
      <c r="H278" s="25">
        <v>0</v>
      </c>
    </row>
    <row r="279" spans="1:8" ht="41.25" customHeight="1" x14ac:dyDescent="0.3">
      <c r="A279" s="6" t="s">
        <v>27</v>
      </c>
      <c r="B279" s="24">
        <v>3</v>
      </c>
      <c r="C279" s="27">
        <v>4</v>
      </c>
      <c r="D279" s="24">
        <v>162.63976352653901</v>
      </c>
      <c r="E279" s="26">
        <v>50000</v>
      </c>
      <c r="F279" s="26">
        <v>63275</v>
      </c>
      <c r="G279" s="25">
        <v>50000</v>
      </c>
      <c r="H279" s="25">
        <v>13275</v>
      </c>
    </row>
    <row r="280" spans="1:8" ht="41.25" customHeight="1" x14ac:dyDescent="0.3">
      <c r="A280" s="6" t="s">
        <v>44</v>
      </c>
      <c r="B280" s="24">
        <v>2</v>
      </c>
      <c r="C280" s="27">
        <v>2</v>
      </c>
      <c r="D280" s="24">
        <v>93.432720729983288</v>
      </c>
      <c r="E280" s="26">
        <v>35300</v>
      </c>
      <c r="F280" s="26">
        <v>36350</v>
      </c>
      <c r="G280" s="25">
        <v>35300</v>
      </c>
      <c r="H280" s="25">
        <v>1050</v>
      </c>
    </row>
    <row r="281" spans="1:8" ht="41.25" customHeight="1" x14ac:dyDescent="0.3">
      <c r="A281" s="6" t="s">
        <v>28</v>
      </c>
      <c r="B281" s="24">
        <v>3</v>
      </c>
      <c r="C281" s="27">
        <v>3</v>
      </c>
      <c r="D281" s="24">
        <v>90.733838838195595</v>
      </c>
      <c r="E281" s="26">
        <v>35300</v>
      </c>
      <c r="F281" s="26">
        <v>35300</v>
      </c>
      <c r="G281" s="25">
        <v>35300</v>
      </c>
      <c r="H281" s="25">
        <v>0</v>
      </c>
    </row>
    <row r="282" spans="1:8" ht="41.25" customHeight="1" x14ac:dyDescent="0.3">
      <c r="A282" s="6" t="s">
        <v>29</v>
      </c>
      <c r="B282" s="24">
        <v>2</v>
      </c>
      <c r="C282" s="27">
        <v>2</v>
      </c>
      <c r="D282" s="24">
        <v>90.733838838195624</v>
      </c>
      <c r="E282" s="26">
        <v>35300</v>
      </c>
      <c r="F282" s="26">
        <v>35300.000000000007</v>
      </c>
      <c r="G282" s="25">
        <v>35300</v>
      </c>
      <c r="H282" s="25">
        <v>0</v>
      </c>
    </row>
    <row r="283" spans="1:8" ht="41.25" customHeight="1" x14ac:dyDescent="0.3">
      <c r="A283" s="6" t="s">
        <v>45</v>
      </c>
      <c r="B283" s="24">
        <v>3</v>
      </c>
      <c r="C283" s="27">
        <v>2.8</v>
      </c>
      <c r="D283" s="24">
        <v>104.8034956946408</v>
      </c>
      <c r="E283" s="26">
        <v>41500</v>
      </c>
      <c r="F283" s="26">
        <v>40773.800000000003</v>
      </c>
      <c r="G283" s="25">
        <v>41500</v>
      </c>
      <c r="H283" s="25">
        <v>-726.19999999999709</v>
      </c>
    </row>
    <row r="284" spans="1:8" ht="41.25" customHeight="1" x14ac:dyDescent="0.3">
      <c r="A284" s="6" t="s">
        <v>46</v>
      </c>
      <c r="B284" s="24">
        <v>1.8</v>
      </c>
      <c r="C284" s="27">
        <v>1.8</v>
      </c>
      <c r="D284" s="24">
        <v>90.74823287495181</v>
      </c>
      <c r="E284" s="26">
        <v>35300</v>
      </c>
      <c r="F284" s="26">
        <v>35305.599999999999</v>
      </c>
      <c r="G284" s="25">
        <v>35300</v>
      </c>
      <c r="H284" s="25">
        <v>5.5999999999985448</v>
      </c>
    </row>
    <row r="285" spans="1:8" ht="41.25" customHeight="1" x14ac:dyDescent="0.3">
      <c r="A285" s="6" t="s">
        <v>47</v>
      </c>
      <c r="B285" s="24">
        <v>3</v>
      </c>
      <c r="C285" s="27">
        <v>3</v>
      </c>
      <c r="D285" s="24">
        <v>113.09600308443646</v>
      </c>
      <c r="E285" s="26">
        <v>44000</v>
      </c>
      <c r="F285" s="26">
        <v>44000</v>
      </c>
      <c r="G285" s="25">
        <v>44000</v>
      </c>
      <c r="H285" s="25">
        <v>0</v>
      </c>
    </row>
    <row r="286" spans="1:8" ht="41.25" customHeight="1" x14ac:dyDescent="0.3">
      <c r="A286" s="6" t="s">
        <v>48</v>
      </c>
      <c r="B286" s="24">
        <v>2</v>
      </c>
      <c r="C286" s="27">
        <v>2</v>
      </c>
      <c r="D286" s="24">
        <v>90.733838838195624</v>
      </c>
      <c r="E286" s="26">
        <v>35300</v>
      </c>
      <c r="F286" s="26">
        <v>35300.000000000007</v>
      </c>
      <c r="G286" s="25">
        <v>35300</v>
      </c>
      <c r="H286" s="25">
        <v>0</v>
      </c>
    </row>
    <row r="287" spans="1:8" ht="51" customHeight="1" x14ac:dyDescent="0.3">
      <c r="A287" s="6" t="s">
        <v>30</v>
      </c>
      <c r="B287" s="24">
        <v>10</v>
      </c>
      <c r="C287" s="27">
        <v>10.9</v>
      </c>
      <c r="D287" s="24">
        <v>90.733067729083658</v>
      </c>
      <c r="E287" s="26">
        <v>35300</v>
      </c>
      <c r="F287" s="26">
        <v>35299.699999999997</v>
      </c>
      <c r="G287" s="25">
        <v>35300</v>
      </c>
      <c r="H287" s="25">
        <v>-0.30000000000291038</v>
      </c>
    </row>
    <row r="288" spans="1:8" ht="41.25" customHeight="1" x14ac:dyDescent="0.3">
      <c r="A288" s="6" t="s">
        <v>31</v>
      </c>
      <c r="B288" s="24">
        <v>3</v>
      </c>
      <c r="C288" s="27">
        <v>3</v>
      </c>
      <c r="D288" s="24">
        <v>90.819431949620878</v>
      </c>
      <c r="E288" s="26">
        <v>35300</v>
      </c>
      <c r="F288" s="26">
        <v>35333.300000000003</v>
      </c>
      <c r="G288" s="25">
        <v>35300</v>
      </c>
      <c r="H288" s="25">
        <v>33.30000000000291</v>
      </c>
    </row>
    <row r="289" spans="1:8" ht="41.25" customHeight="1" x14ac:dyDescent="0.3">
      <c r="A289" s="6" t="s">
        <v>49</v>
      </c>
      <c r="B289" s="24">
        <v>2</v>
      </c>
      <c r="C289" s="27">
        <v>2</v>
      </c>
      <c r="D289" s="24">
        <v>128.51818532322324</v>
      </c>
      <c r="E289" s="26">
        <v>50000</v>
      </c>
      <c r="F289" s="26">
        <v>50000</v>
      </c>
      <c r="G289" s="25">
        <v>50000</v>
      </c>
      <c r="H289" s="25">
        <v>0</v>
      </c>
    </row>
    <row r="290" spans="1:8" ht="41.25" customHeight="1" x14ac:dyDescent="0.3">
      <c r="A290" s="6" t="s">
        <v>205</v>
      </c>
      <c r="B290" s="24">
        <v>1.5</v>
      </c>
      <c r="C290" s="27">
        <v>1.4</v>
      </c>
      <c r="D290" s="24">
        <v>96.051921346870586</v>
      </c>
      <c r="E290" s="26">
        <v>35300</v>
      </c>
      <c r="F290" s="26">
        <v>37369</v>
      </c>
      <c r="G290" s="25">
        <v>35300</v>
      </c>
      <c r="H290" s="25">
        <v>2069</v>
      </c>
    </row>
    <row r="291" spans="1:8" ht="41.25" customHeight="1" x14ac:dyDescent="0.3">
      <c r="A291" s="6" t="s">
        <v>206</v>
      </c>
      <c r="B291" s="24">
        <v>1</v>
      </c>
      <c r="C291" s="27">
        <v>1</v>
      </c>
      <c r="D291" s="24">
        <v>90.733838838195624</v>
      </c>
      <c r="E291" s="26">
        <v>35300</v>
      </c>
      <c r="F291" s="26">
        <v>35300.000000000007</v>
      </c>
      <c r="G291" s="25">
        <v>35300</v>
      </c>
      <c r="H291" s="25">
        <v>0</v>
      </c>
    </row>
    <row r="292" spans="1:8" ht="41.25" customHeight="1" x14ac:dyDescent="0.3">
      <c r="A292" s="6" t="s">
        <v>207</v>
      </c>
      <c r="B292" s="24">
        <v>1</v>
      </c>
      <c r="C292" s="27">
        <v>1</v>
      </c>
      <c r="D292" s="24">
        <v>115.66636679090092</v>
      </c>
      <c r="E292" s="26">
        <v>44000</v>
      </c>
      <c r="F292" s="26">
        <v>45000</v>
      </c>
      <c r="G292" s="25">
        <v>44000</v>
      </c>
      <c r="H292" s="25">
        <v>1000</v>
      </c>
    </row>
    <row r="293" spans="1:8" ht="41.25" customHeight="1" x14ac:dyDescent="0.3">
      <c r="A293" s="6" t="s">
        <v>32</v>
      </c>
      <c r="B293" s="24">
        <v>4.5999999999999996</v>
      </c>
      <c r="C293" s="27">
        <v>4.5999999999999996</v>
      </c>
      <c r="D293" s="24">
        <v>113.09600308443646</v>
      </c>
      <c r="E293" s="26">
        <v>44000</v>
      </c>
      <c r="F293" s="26">
        <v>44000.000000000007</v>
      </c>
      <c r="G293" s="25">
        <v>44000</v>
      </c>
      <c r="H293" s="25">
        <v>0</v>
      </c>
    </row>
    <row r="294" spans="1:8" ht="41.25" customHeight="1" x14ac:dyDescent="0.3">
      <c r="A294" s="6" t="s">
        <v>33</v>
      </c>
      <c r="B294" s="24">
        <v>1</v>
      </c>
      <c r="C294" s="27">
        <v>1</v>
      </c>
      <c r="D294" s="24">
        <v>113.09600308443646</v>
      </c>
      <c r="E294" s="26">
        <v>44000</v>
      </c>
      <c r="F294" s="26">
        <v>44000</v>
      </c>
      <c r="G294" s="25">
        <v>44000</v>
      </c>
      <c r="H294" s="25">
        <v>0</v>
      </c>
    </row>
    <row r="295" spans="1:8" ht="41.25" customHeight="1" x14ac:dyDescent="0.3">
      <c r="A295" s="6" t="s">
        <v>34</v>
      </c>
      <c r="B295" s="24">
        <v>5</v>
      </c>
      <c r="C295" s="27">
        <v>5</v>
      </c>
      <c r="D295" s="24">
        <v>94.075311656599411</v>
      </c>
      <c r="E295" s="26">
        <v>36600</v>
      </c>
      <c r="F295" s="26">
        <v>36600</v>
      </c>
      <c r="G295" s="25">
        <v>36600</v>
      </c>
      <c r="H295" s="25">
        <v>0</v>
      </c>
    </row>
    <row r="296" spans="1:8" ht="41.25" customHeight="1" x14ac:dyDescent="0.3">
      <c r="A296" s="6" t="s">
        <v>35</v>
      </c>
      <c r="B296" s="24">
        <v>11</v>
      </c>
      <c r="C296" s="27">
        <v>11</v>
      </c>
      <c r="D296" s="24">
        <v>90.733838838195624</v>
      </c>
      <c r="E296" s="26">
        <v>35300</v>
      </c>
      <c r="F296" s="26">
        <v>35300.000000000007</v>
      </c>
      <c r="G296" s="25">
        <v>35300</v>
      </c>
      <c r="H296" s="25">
        <v>0</v>
      </c>
    </row>
    <row r="297" spans="1:8" ht="41.25" customHeight="1" x14ac:dyDescent="0.3">
      <c r="A297" s="6" t="s">
        <v>36</v>
      </c>
      <c r="B297" s="24">
        <v>17</v>
      </c>
      <c r="C297" s="27">
        <v>18</v>
      </c>
      <c r="D297" s="24">
        <v>106.67009381827528</v>
      </c>
      <c r="E297" s="26">
        <v>41500</v>
      </c>
      <c r="F297" s="26">
        <v>41500</v>
      </c>
      <c r="G297" s="25">
        <v>41500</v>
      </c>
      <c r="H297" s="25">
        <v>0</v>
      </c>
    </row>
    <row r="298" spans="1:8" ht="69.75" customHeight="1" x14ac:dyDescent="0.3">
      <c r="A298" s="2" t="s">
        <v>145</v>
      </c>
      <c r="B298" s="28">
        <v>78.900000000000006</v>
      </c>
      <c r="C298" s="28">
        <v>81.5</v>
      </c>
      <c r="D298" s="11">
        <v>102.22478224840594</v>
      </c>
      <c r="E298" s="34">
        <v>38936</v>
      </c>
      <c r="F298" s="34">
        <v>39770.551533742335</v>
      </c>
      <c r="G298" s="34">
        <v>38936</v>
      </c>
      <c r="H298" s="23">
        <v>834.55153374233487</v>
      </c>
    </row>
    <row r="299" spans="1:8" ht="65.25" customHeight="1" x14ac:dyDescent="0.3">
      <c r="A299" s="2" t="s">
        <v>150</v>
      </c>
      <c r="B299" s="10">
        <v>7727.8000000000011</v>
      </c>
      <c r="C299" s="10">
        <v>7749.9</v>
      </c>
      <c r="D299" s="11">
        <v>105.86896976857678</v>
      </c>
      <c r="E299" s="22">
        <v>38933.959905190779</v>
      </c>
      <c r="F299" s="22">
        <v>41188.322688464796</v>
      </c>
      <c r="G299" s="22">
        <v>38933.959905190779</v>
      </c>
      <c r="H299" s="23">
        <v>2254.3627832740167</v>
      </c>
    </row>
    <row r="300" spans="1:8" ht="24.9" customHeight="1" x14ac:dyDescent="0.3">
      <c r="A300" s="71" t="s">
        <v>50</v>
      </c>
      <c r="B300" s="72"/>
      <c r="C300" s="72"/>
      <c r="D300" s="72"/>
      <c r="E300" s="72"/>
      <c r="F300" s="72"/>
      <c r="G300" s="72"/>
      <c r="H300" s="77"/>
    </row>
    <row r="301" spans="1:8" ht="24.9" customHeight="1" x14ac:dyDescent="0.3">
      <c r="A301" s="78" t="s">
        <v>5</v>
      </c>
      <c r="B301" s="79"/>
      <c r="C301" s="79"/>
      <c r="D301" s="79"/>
      <c r="E301" s="79"/>
      <c r="F301" s="79"/>
      <c r="G301" s="79"/>
      <c r="H301" s="80"/>
    </row>
    <row r="302" spans="1:8" ht="24.9" customHeight="1" x14ac:dyDescent="0.3">
      <c r="A302" s="5" t="s">
        <v>6</v>
      </c>
      <c r="B302" s="24">
        <v>25.9</v>
      </c>
      <c r="C302" s="24">
        <v>26.9</v>
      </c>
      <c r="D302" s="24">
        <v>110.33134918454654</v>
      </c>
      <c r="E302" s="25">
        <v>42017.4</v>
      </c>
      <c r="F302" s="25">
        <v>42924.411400247831</v>
      </c>
      <c r="G302" s="25">
        <v>42017.4</v>
      </c>
      <c r="H302" s="25">
        <v>907.01140024782944</v>
      </c>
    </row>
    <row r="303" spans="1:8" ht="30.75" customHeight="1" x14ac:dyDescent="0.3">
      <c r="A303" s="5" t="s">
        <v>7</v>
      </c>
      <c r="B303" s="24">
        <v>34.1</v>
      </c>
      <c r="C303" s="24">
        <v>35</v>
      </c>
      <c r="D303" s="24">
        <v>92.677523393369682</v>
      </c>
      <c r="E303" s="25">
        <v>36220.555</v>
      </c>
      <c r="F303" s="25">
        <v>36056.190476190473</v>
      </c>
      <c r="G303" s="25">
        <v>36220.555</v>
      </c>
      <c r="H303" s="25">
        <v>-164.36452380952687</v>
      </c>
    </row>
    <row r="304" spans="1:8" ht="24.9" customHeight="1" x14ac:dyDescent="0.3">
      <c r="A304" s="5" t="s">
        <v>8</v>
      </c>
      <c r="B304" s="24">
        <v>156.19999999999999</v>
      </c>
      <c r="C304" s="24">
        <v>219.5</v>
      </c>
      <c r="D304" s="24">
        <v>102.45329212944681</v>
      </c>
      <c r="E304" s="25">
        <v>35325.74</v>
      </c>
      <c r="F304" s="25">
        <v>39859.453302961279</v>
      </c>
      <c r="G304" s="25">
        <v>35325.74</v>
      </c>
      <c r="H304" s="25">
        <v>4533.7133029612814</v>
      </c>
    </row>
    <row r="305" spans="1:8" ht="24.9" customHeight="1" x14ac:dyDescent="0.3">
      <c r="A305" s="5" t="s">
        <v>9</v>
      </c>
      <c r="B305" s="24">
        <v>15.7</v>
      </c>
      <c r="C305" s="24">
        <v>15.5</v>
      </c>
      <c r="D305" s="24">
        <v>110.40126694056241</v>
      </c>
      <c r="E305" s="25">
        <v>39605.29</v>
      </c>
      <c r="F305" s="25">
        <v>42951.612903225803</v>
      </c>
      <c r="G305" s="25">
        <v>39605.29</v>
      </c>
      <c r="H305" s="25">
        <v>3346.3229032258023</v>
      </c>
    </row>
    <row r="306" spans="1:8" ht="24.9" customHeight="1" x14ac:dyDescent="0.3">
      <c r="A306" s="5" t="s">
        <v>182</v>
      </c>
      <c r="B306" s="24">
        <v>237.2</v>
      </c>
      <c r="C306" s="24">
        <v>241.2</v>
      </c>
      <c r="D306" s="24">
        <v>99.249216511510625</v>
      </c>
      <c r="E306" s="25">
        <v>38593.760000000002</v>
      </c>
      <c r="F306" s="25">
        <v>38612.907683803205</v>
      </c>
      <c r="G306" s="25">
        <v>38593.760000000002</v>
      </c>
      <c r="H306" s="25">
        <v>19.147683803203108</v>
      </c>
    </row>
    <row r="307" spans="1:8" ht="30.75" customHeight="1" x14ac:dyDescent="0.3">
      <c r="A307" s="5" t="s">
        <v>10</v>
      </c>
      <c r="B307" s="24">
        <v>5.5</v>
      </c>
      <c r="C307" s="24">
        <v>6.9</v>
      </c>
      <c r="D307" s="24">
        <v>86.175478854412475</v>
      </c>
      <c r="E307" s="25">
        <v>33108.154999999999</v>
      </c>
      <c r="F307" s="25">
        <v>33526.570048309171</v>
      </c>
      <c r="G307" s="25">
        <v>33108.154999999999</v>
      </c>
      <c r="H307" s="25">
        <v>418.41504830917256</v>
      </c>
    </row>
    <row r="308" spans="1:8" ht="33" customHeight="1" x14ac:dyDescent="0.3">
      <c r="A308" s="5" t="s">
        <v>53</v>
      </c>
      <c r="B308" s="24">
        <v>169.1</v>
      </c>
      <c r="C308" s="24">
        <v>153.69999999999999</v>
      </c>
      <c r="D308" s="24">
        <v>99.56689287929818</v>
      </c>
      <c r="E308" s="25">
        <v>38749.379999999997</v>
      </c>
      <c r="F308" s="25">
        <v>38736.49967469096</v>
      </c>
      <c r="G308" s="25">
        <v>38749.379999999997</v>
      </c>
      <c r="H308" s="25">
        <v>-12.880325309037289</v>
      </c>
    </row>
    <row r="309" spans="1:8" ht="24.9" customHeight="1" x14ac:dyDescent="0.3">
      <c r="A309" s="5" t="s">
        <v>11</v>
      </c>
      <c r="B309" s="24">
        <v>0</v>
      </c>
      <c r="C309" s="24">
        <v>0</v>
      </c>
      <c r="D309" s="24">
        <v>0</v>
      </c>
      <c r="E309" s="25">
        <v>0</v>
      </c>
      <c r="F309" s="25">
        <v>0</v>
      </c>
      <c r="G309" s="25">
        <v>0</v>
      </c>
      <c r="H309" s="25">
        <v>0</v>
      </c>
    </row>
    <row r="310" spans="1:8" ht="46.5" customHeight="1" x14ac:dyDescent="0.3">
      <c r="A310" s="5" t="s">
        <v>12</v>
      </c>
      <c r="B310" s="24">
        <v>47.9</v>
      </c>
      <c r="C310" s="24">
        <v>49.9</v>
      </c>
      <c r="D310" s="24">
        <v>106.80659609927991</v>
      </c>
      <c r="E310" s="25">
        <v>41511.635000000002</v>
      </c>
      <c r="F310" s="25">
        <v>41553.106212424849</v>
      </c>
      <c r="G310" s="25">
        <v>41511.635000000002</v>
      </c>
      <c r="H310" s="25">
        <v>41.471212424847181</v>
      </c>
    </row>
    <row r="311" spans="1:8" ht="24.9" customHeight="1" x14ac:dyDescent="0.3">
      <c r="A311" s="5" t="s">
        <v>13</v>
      </c>
      <c r="B311" s="24">
        <v>0</v>
      </c>
      <c r="C311" s="24">
        <v>0</v>
      </c>
      <c r="D311" s="24">
        <v>0</v>
      </c>
      <c r="E311" s="25">
        <v>0</v>
      </c>
      <c r="F311" s="25">
        <v>0</v>
      </c>
      <c r="G311" s="25">
        <v>0</v>
      </c>
      <c r="H311" s="25">
        <v>0</v>
      </c>
    </row>
    <row r="312" spans="1:8" ht="24.9" customHeight="1" x14ac:dyDescent="0.3">
      <c r="A312" s="5" t="s">
        <v>14</v>
      </c>
      <c r="B312" s="24">
        <v>0</v>
      </c>
      <c r="C312" s="24">
        <v>0</v>
      </c>
      <c r="D312" s="24">
        <v>0</v>
      </c>
      <c r="E312" s="25">
        <v>0</v>
      </c>
      <c r="F312" s="25">
        <v>0</v>
      </c>
      <c r="G312" s="25">
        <v>0</v>
      </c>
      <c r="H312" s="25">
        <v>0</v>
      </c>
    </row>
    <row r="313" spans="1:8" ht="24.9" customHeight="1" x14ac:dyDescent="0.3">
      <c r="A313" s="5" t="s">
        <v>15</v>
      </c>
      <c r="B313" s="24">
        <v>19.3</v>
      </c>
      <c r="C313" s="24">
        <v>32.299999999999997</v>
      </c>
      <c r="D313" s="24">
        <v>108.02556941580195</v>
      </c>
      <c r="E313" s="25">
        <v>43340.17</v>
      </c>
      <c r="F313" s="25">
        <v>42027.347781217752</v>
      </c>
      <c r="G313" s="25">
        <v>43340.17</v>
      </c>
      <c r="H313" s="25">
        <v>-1312.8222187822466</v>
      </c>
    </row>
    <row r="314" spans="1:8" ht="35.25" customHeight="1" x14ac:dyDescent="0.3">
      <c r="A314" s="5" t="s">
        <v>16</v>
      </c>
      <c r="B314" s="24">
        <v>2</v>
      </c>
      <c r="C314" s="24">
        <v>2</v>
      </c>
      <c r="D314" s="24">
        <v>87.049650858929866</v>
      </c>
      <c r="E314" s="25">
        <v>31707.575000000001</v>
      </c>
      <c r="F314" s="25">
        <v>33866.666666666664</v>
      </c>
      <c r="G314" s="25">
        <v>31707.575000000001</v>
      </c>
      <c r="H314" s="25">
        <v>2159.0916666666635</v>
      </c>
    </row>
    <row r="315" spans="1:8" ht="24.9" customHeight="1" x14ac:dyDescent="0.3">
      <c r="A315" s="5" t="s">
        <v>158</v>
      </c>
      <c r="B315" s="24">
        <v>0</v>
      </c>
      <c r="C315" s="24">
        <v>0</v>
      </c>
      <c r="D315" s="24">
        <v>0</v>
      </c>
      <c r="E315" s="25">
        <v>0</v>
      </c>
      <c r="F315" s="25">
        <v>0</v>
      </c>
      <c r="G315" s="25">
        <v>0</v>
      </c>
      <c r="H315" s="25">
        <v>0</v>
      </c>
    </row>
    <row r="316" spans="1:8" ht="24.9" customHeight="1" x14ac:dyDescent="0.3">
      <c r="A316" s="5" t="s">
        <v>17</v>
      </c>
      <c r="B316" s="24">
        <v>0</v>
      </c>
      <c r="C316" s="24">
        <v>0</v>
      </c>
      <c r="D316" s="24">
        <v>0</v>
      </c>
      <c r="E316" s="25">
        <v>0</v>
      </c>
      <c r="F316" s="25">
        <v>0</v>
      </c>
      <c r="G316" s="25">
        <v>0</v>
      </c>
      <c r="H316" s="25">
        <v>0</v>
      </c>
    </row>
    <row r="317" spans="1:8" ht="24.9" customHeight="1" x14ac:dyDescent="0.3">
      <c r="A317" s="5" t="s">
        <v>57</v>
      </c>
      <c r="B317" s="24">
        <v>0</v>
      </c>
      <c r="C317" s="24">
        <v>0</v>
      </c>
      <c r="D317" s="24">
        <v>0</v>
      </c>
      <c r="E317" s="25">
        <v>0</v>
      </c>
      <c r="F317" s="25">
        <v>0</v>
      </c>
      <c r="G317" s="25">
        <v>0</v>
      </c>
      <c r="H317" s="25">
        <v>0</v>
      </c>
    </row>
    <row r="318" spans="1:8" ht="24.9" customHeight="1" x14ac:dyDescent="0.3">
      <c r="A318" s="5" t="s">
        <v>18</v>
      </c>
      <c r="B318" s="24">
        <v>8.1</v>
      </c>
      <c r="C318" s="24">
        <v>7.4</v>
      </c>
      <c r="D318" s="24">
        <v>100.47574884999379</v>
      </c>
      <c r="E318" s="25">
        <v>38905</v>
      </c>
      <c r="F318" s="25">
        <v>39090.090090090089</v>
      </c>
      <c r="G318" s="25">
        <v>38905</v>
      </c>
      <c r="H318" s="25">
        <v>185.09009009008878</v>
      </c>
    </row>
    <row r="319" spans="1:8" ht="24.9" customHeight="1" x14ac:dyDescent="0.3">
      <c r="A319" s="5" t="s">
        <v>58</v>
      </c>
      <c r="B319" s="24">
        <v>0</v>
      </c>
      <c r="C319" s="24">
        <v>0</v>
      </c>
      <c r="D319" s="24">
        <v>0</v>
      </c>
      <c r="E319" s="25">
        <v>0</v>
      </c>
      <c r="F319" s="25">
        <v>0</v>
      </c>
      <c r="G319" s="25">
        <v>0</v>
      </c>
      <c r="H319" s="25">
        <v>0</v>
      </c>
    </row>
    <row r="320" spans="1:8" ht="24.9" customHeight="1" x14ac:dyDescent="0.3">
      <c r="A320" s="5" t="s">
        <v>167</v>
      </c>
      <c r="B320" s="24">
        <v>0</v>
      </c>
      <c r="C320" s="24">
        <v>0</v>
      </c>
      <c r="D320" s="24">
        <v>0</v>
      </c>
      <c r="E320" s="25">
        <v>0</v>
      </c>
      <c r="F320" s="25">
        <v>0</v>
      </c>
      <c r="G320" s="25">
        <v>0</v>
      </c>
      <c r="H320" s="25">
        <v>0</v>
      </c>
    </row>
    <row r="321" spans="1:8" ht="24.9" customHeight="1" x14ac:dyDescent="0.3">
      <c r="A321" s="5" t="s">
        <v>86</v>
      </c>
      <c r="B321" s="24">
        <v>0</v>
      </c>
      <c r="C321" s="24">
        <v>0</v>
      </c>
      <c r="D321" s="24">
        <v>0</v>
      </c>
      <c r="E321" s="25">
        <v>0</v>
      </c>
      <c r="F321" s="25">
        <v>0</v>
      </c>
      <c r="G321" s="25">
        <v>0</v>
      </c>
      <c r="H321" s="25">
        <v>0</v>
      </c>
    </row>
    <row r="322" spans="1:8" ht="24.9" customHeight="1" x14ac:dyDescent="0.3">
      <c r="A322" s="5" t="s">
        <v>87</v>
      </c>
      <c r="B322" s="24">
        <v>14</v>
      </c>
      <c r="C322" s="24">
        <v>15.3</v>
      </c>
      <c r="D322" s="24">
        <v>129.18177595332352</v>
      </c>
      <c r="E322" s="25">
        <v>48903.584999999999</v>
      </c>
      <c r="F322" s="25">
        <v>50258.169934640515</v>
      </c>
      <c r="G322" s="25">
        <v>48903.584999999999</v>
      </c>
      <c r="H322" s="25">
        <v>1354.5849346405157</v>
      </c>
    </row>
    <row r="323" spans="1:8" ht="24.9" customHeight="1" x14ac:dyDescent="0.3">
      <c r="A323" s="5" t="s">
        <v>88</v>
      </c>
      <c r="B323" s="24">
        <v>91.3</v>
      </c>
      <c r="C323" s="24">
        <v>85.7</v>
      </c>
      <c r="D323" s="24">
        <v>82.292128583569124</v>
      </c>
      <c r="E323" s="25">
        <v>31707.575000000001</v>
      </c>
      <c r="F323" s="25">
        <v>32015.75262543757</v>
      </c>
      <c r="G323" s="25">
        <v>31707.575000000001</v>
      </c>
      <c r="H323" s="25">
        <v>308.17762543756908</v>
      </c>
    </row>
    <row r="324" spans="1:8" ht="24.9" customHeight="1" x14ac:dyDescent="0.3">
      <c r="A324" s="5" t="s">
        <v>89</v>
      </c>
      <c r="B324" s="24">
        <v>29</v>
      </c>
      <c r="C324" s="24">
        <v>37</v>
      </c>
      <c r="D324" s="24">
        <v>100.80572797447236</v>
      </c>
      <c r="E324" s="25">
        <v>35948.22</v>
      </c>
      <c r="F324" s="25">
        <v>39218.468468468469</v>
      </c>
      <c r="G324" s="25">
        <v>35948.22</v>
      </c>
      <c r="H324" s="25">
        <v>3270.2484684684678</v>
      </c>
    </row>
    <row r="325" spans="1:8" ht="24.9" customHeight="1" x14ac:dyDescent="0.3">
      <c r="A325" s="5" t="s">
        <v>90</v>
      </c>
      <c r="B325" s="24">
        <v>10.5</v>
      </c>
      <c r="C325" s="24">
        <v>9.5</v>
      </c>
      <c r="D325" s="24">
        <v>101.74581808589073</v>
      </c>
      <c r="E325" s="25">
        <v>38671.57</v>
      </c>
      <c r="F325" s="25">
        <v>39584.210526315794</v>
      </c>
      <c r="G325" s="25">
        <v>38671.57</v>
      </c>
      <c r="H325" s="25">
        <v>912.64052631579398</v>
      </c>
    </row>
    <row r="326" spans="1:8" ht="24.9" customHeight="1" x14ac:dyDescent="0.3">
      <c r="A326" s="5" t="s">
        <v>91</v>
      </c>
      <c r="B326" s="24">
        <v>36.6</v>
      </c>
      <c r="C326" s="24">
        <v>36</v>
      </c>
      <c r="D326" s="24">
        <v>80.25603678476061</v>
      </c>
      <c r="E326" s="25">
        <v>30773.855</v>
      </c>
      <c r="F326" s="25">
        <v>31223.611111111113</v>
      </c>
      <c r="G326" s="25">
        <v>30773.855</v>
      </c>
      <c r="H326" s="25">
        <v>449.75611111111357</v>
      </c>
    </row>
    <row r="327" spans="1:8" ht="24.9" customHeight="1" x14ac:dyDescent="0.3">
      <c r="A327" s="5" t="s">
        <v>92</v>
      </c>
      <c r="B327" s="24">
        <v>57.9</v>
      </c>
      <c r="C327" s="24">
        <v>60.9</v>
      </c>
      <c r="D327" s="24">
        <v>100.51922894434936</v>
      </c>
      <c r="E327" s="25">
        <v>38554.855000000003</v>
      </c>
      <c r="F327" s="25">
        <v>39107.006020799126</v>
      </c>
      <c r="G327" s="25">
        <v>38554.855000000003</v>
      </c>
      <c r="H327" s="25">
        <v>552.15102079912322</v>
      </c>
    </row>
    <row r="328" spans="1:8" ht="24.9" customHeight="1" x14ac:dyDescent="0.3">
      <c r="A328" s="5" t="s">
        <v>59</v>
      </c>
      <c r="B328" s="24">
        <v>0</v>
      </c>
      <c r="C328" s="24">
        <v>0</v>
      </c>
      <c r="D328" s="24">
        <v>0</v>
      </c>
      <c r="E328" s="25">
        <v>0</v>
      </c>
      <c r="F328" s="25">
        <v>0</v>
      </c>
      <c r="G328" s="25">
        <v>0</v>
      </c>
      <c r="H328" s="25">
        <v>0</v>
      </c>
    </row>
    <row r="329" spans="1:8" ht="24.9" customHeight="1" x14ac:dyDescent="0.3">
      <c r="A329" s="5" t="s">
        <v>93</v>
      </c>
      <c r="B329" s="24">
        <v>99.6</v>
      </c>
      <c r="C329" s="24">
        <v>96.8</v>
      </c>
      <c r="D329" s="24">
        <v>104.14531335247297</v>
      </c>
      <c r="E329" s="25">
        <v>39683.1</v>
      </c>
      <c r="F329" s="25">
        <v>40517.734159779611</v>
      </c>
      <c r="G329" s="25">
        <v>39683.1</v>
      </c>
      <c r="H329" s="25">
        <v>834.63415977961267</v>
      </c>
    </row>
    <row r="330" spans="1:8" ht="24.9" customHeight="1" x14ac:dyDescent="0.3">
      <c r="A330" s="5" t="s">
        <v>94</v>
      </c>
      <c r="B330" s="24">
        <v>0.2</v>
      </c>
      <c r="C330" s="24">
        <v>3.2</v>
      </c>
      <c r="D330" s="24">
        <v>91.997600993873959</v>
      </c>
      <c r="E330" s="25">
        <v>35014.5</v>
      </c>
      <c r="F330" s="25">
        <v>35791.666666666664</v>
      </c>
      <c r="G330" s="25">
        <v>35014.5</v>
      </c>
      <c r="H330" s="25">
        <v>777.16666666666424</v>
      </c>
    </row>
    <row r="331" spans="1:8" ht="24.9" customHeight="1" x14ac:dyDescent="0.3">
      <c r="A331" s="5" t="s">
        <v>95</v>
      </c>
      <c r="B331" s="24">
        <v>12.3</v>
      </c>
      <c r="C331" s="24">
        <v>11.1</v>
      </c>
      <c r="D331" s="24">
        <v>107.106206579282</v>
      </c>
      <c r="E331" s="25">
        <v>36103.839999999997</v>
      </c>
      <c r="F331" s="25">
        <v>41669.669669669667</v>
      </c>
      <c r="G331" s="25">
        <v>36103.839999999997</v>
      </c>
      <c r="H331" s="25">
        <v>5565.8296696696707</v>
      </c>
    </row>
    <row r="332" spans="1:8" ht="24.9" customHeight="1" x14ac:dyDescent="0.3">
      <c r="A332" s="5" t="s">
        <v>96</v>
      </c>
      <c r="B332" s="24">
        <v>42.2</v>
      </c>
      <c r="C332" s="24">
        <v>40.200000000000003</v>
      </c>
      <c r="D332" s="24">
        <v>99.339442103196902</v>
      </c>
      <c r="E332" s="25">
        <v>38554.855000000003</v>
      </c>
      <c r="F332" s="25">
        <v>38648.009950248757</v>
      </c>
      <c r="G332" s="25">
        <v>38554.855000000003</v>
      </c>
      <c r="H332" s="25">
        <v>93.154950248754176</v>
      </c>
    </row>
    <row r="333" spans="1:8" ht="24.9" customHeight="1" x14ac:dyDescent="0.3">
      <c r="A333" s="5" t="s">
        <v>97</v>
      </c>
      <c r="B333" s="24">
        <v>32</v>
      </c>
      <c r="C333" s="24">
        <v>32</v>
      </c>
      <c r="D333" s="24">
        <v>80.015957674677622</v>
      </c>
      <c r="E333" s="25">
        <v>30657.14</v>
      </c>
      <c r="F333" s="25">
        <v>31130.208333333332</v>
      </c>
      <c r="G333" s="25">
        <v>30657.14</v>
      </c>
      <c r="H333" s="25">
        <v>473.0683333333327</v>
      </c>
    </row>
    <row r="334" spans="1:8" ht="24.9" customHeight="1" x14ac:dyDescent="0.3">
      <c r="A334" s="5" t="s">
        <v>98</v>
      </c>
      <c r="B334" s="24">
        <v>83.1</v>
      </c>
      <c r="C334" s="24">
        <v>84</v>
      </c>
      <c r="D334" s="24">
        <v>125.27208115821405</v>
      </c>
      <c r="E334" s="25">
        <v>47853.15</v>
      </c>
      <c r="F334" s="25">
        <v>48737.103174603173</v>
      </c>
      <c r="G334" s="25">
        <v>47853.15</v>
      </c>
      <c r="H334" s="25">
        <v>883.95317460317165</v>
      </c>
    </row>
    <row r="335" spans="1:8" ht="24.9" customHeight="1" x14ac:dyDescent="0.3">
      <c r="A335" s="5" t="s">
        <v>99</v>
      </c>
      <c r="B335" s="24">
        <v>9.9</v>
      </c>
      <c r="C335" s="24">
        <v>9.8000000000000007</v>
      </c>
      <c r="D335" s="24">
        <v>97.678192212497379</v>
      </c>
      <c r="E335" s="25">
        <v>36142.745000000003</v>
      </c>
      <c r="F335" s="25">
        <v>38001.700680272101</v>
      </c>
      <c r="G335" s="25">
        <v>36142.745000000003</v>
      </c>
      <c r="H335" s="25">
        <v>1858.9556802720981</v>
      </c>
    </row>
    <row r="336" spans="1:8" ht="24.9" customHeight="1" x14ac:dyDescent="0.3">
      <c r="A336" s="5" t="s">
        <v>100</v>
      </c>
      <c r="B336" s="24">
        <v>21.2</v>
      </c>
      <c r="C336" s="24">
        <v>41.8</v>
      </c>
      <c r="D336" s="24">
        <v>81.573177373338368</v>
      </c>
      <c r="E336" s="25">
        <v>31707.575000000001</v>
      </c>
      <c r="F336" s="25">
        <v>31736.044657097293</v>
      </c>
      <c r="G336" s="25">
        <v>31707.575000000001</v>
      </c>
      <c r="H336" s="25">
        <v>28.469657097291929</v>
      </c>
    </row>
    <row r="337" spans="1:8" ht="24.9" customHeight="1" x14ac:dyDescent="0.3">
      <c r="A337" s="5" t="s">
        <v>101</v>
      </c>
      <c r="B337" s="24">
        <v>18.5</v>
      </c>
      <c r="C337" s="24">
        <v>12.3</v>
      </c>
      <c r="D337" s="24">
        <v>83.049217588950086</v>
      </c>
      <c r="E337" s="25">
        <v>30773.855</v>
      </c>
      <c r="F337" s="25">
        <v>32310.298102981029</v>
      </c>
      <c r="G337" s="25">
        <v>30773.855</v>
      </c>
      <c r="H337" s="25">
        <v>1536.4431029810294</v>
      </c>
    </row>
    <row r="338" spans="1:8" ht="24.9" customHeight="1" x14ac:dyDescent="0.3">
      <c r="A338" s="5" t="s">
        <v>102</v>
      </c>
      <c r="B338" s="24">
        <v>0</v>
      </c>
      <c r="C338" s="24">
        <v>0</v>
      </c>
      <c r="D338" s="24">
        <v>0</v>
      </c>
      <c r="E338" s="25">
        <v>0</v>
      </c>
      <c r="F338" s="25">
        <v>0</v>
      </c>
      <c r="G338" s="25">
        <v>0</v>
      </c>
      <c r="H338" s="25">
        <v>0</v>
      </c>
    </row>
    <row r="339" spans="1:8" ht="24.9" customHeight="1" x14ac:dyDescent="0.3">
      <c r="A339" s="5" t="s">
        <v>168</v>
      </c>
      <c r="B339" s="24">
        <v>5</v>
      </c>
      <c r="C339" s="24">
        <v>6.5</v>
      </c>
      <c r="D339" s="24">
        <v>76.583657100300201</v>
      </c>
      <c r="E339" s="25">
        <v>29139.845000000001</v>
      </c>
      <c r="F339" s="25">
        <v>29794.871794871797</v>
      </c>
      <c r="G339" s="25">
        <v>29139.845000000001</v>
      </c>
      <c r="H339" s="25">
        <v>655.02679487179557</v>
      </c>
    </row>
    <row r="340" spans="1:8" ht="24.9" customHeight="1" x14ac:dyDescent="0.3">
      <c r="A340" s="5" t="s">
        <v>103</v>
      </c>
      <c r="B340" s="24">
        <v>5.9</v>
      </c>
      <c r="C340" s="24">
        <v>8</v>
      </c>
      <c r="D340" s="24">
        <v>103.99263162404146</v>
      </c>
      <c r="E340" s="25">
        <v>38554.855000000003</v>
      </c>
      <c r="F340" s="25">
        <v>40458.333333333336</v>
      </c>
      <c r="G340" s="25">
        <v>38554.855000000003</v>
      </c>
      <c r="H340" s="25">
        <v>1903.4783333333326</v>
      </c>
    </row>
    <row r="341" spans="1:8" ht="24.9" customHeight="1" x14ac:dyDescent="0.3">
      <c r="A341" s="5" t="s">
        <v>183</v>
      </c>
      <c r="B341" s="24">
        <v>1.9</v>
      </c>
      <c r="C341" s="24">
        <v>1</v>
      </c>
      <c r="D341" s="24">
        <v>102.81454825857858</v>
      </c>
      <c r="E341" s="25">
        <v>30579.33</v>
      </c>
      <c r="F341" s="25">
        <v>40000</v>
      </c>
      <c r="G341" s="25">
        <v>30579.33</v>
      </c>
      <c r="H341" s="25">
        <v>9420.6699999999983</v>
      </c>
    </row>
    <row r="342" spans="1:8" ht="24.9" customHeight="1" x14ac:dyDescent="0.3">
      <c r="A342" s="5" t="s">
        <v>60</v>
      </c>
      <c r="B342" s="24">
        <v>0.5</v>
      </c>
      <c r="C342" s="24">
        <v>0.3</v>
      </c>
      <c r="D342" s="24">
        <v>235.90226905996084</v>
      </c>
      <c r="E342" s="25">
        <v>27855.98</v>
      </c>
      <c r="F342" s="25">
        <v>91777.777777777766</v>
      </c>
      <c r="G342" s="25">
        <v>27855.98</v>
      </c>
      <c r="H342" s="25">
        <v>63921.797777777771</v>
      </c>
    </row>
    <row r="343" spans="1:8" ht="24.9" customHeight="1" x14ac:dyDescent="0.3">
      <c r="A343" s="5" t="s">
        <v>61</v>
      </c>
      <c r="B343" s="24">
        <v>0</v>
      </c>
      <c r="C343" s="24">
        <v>0</v>
      </c>
      <c r="D343" s="24">
        <v>0</v>
      </c>
      <c r="E343" s="25">
        <v>0</v>
      </c>
      <c r="F343" s="25">
        <v>0</v>
      </c>
      <c r="G343" s="25">
        <v>0</v>
      </c>
      <c r="H343" s="25">
        <v>0</v>
      </c>
    </row>
    <row r="344" spans="1:8" ht="24.9" customHeight="1" x14ac:dyDescent="0.3">
      <c r="A344" s="5" t="s">
        <v>62</v>
      </c>
      <c r="B344" s="24">
        <v>0</v>
      </c>
      <c r="C344" s="24">
        <v>0</v>
      </c>
      <c r="D344" s="24">
        <v>0</v>
      </c>
      <c r="E344" s="25">
        <v>0</v>
      </c>
      <c r="F344" s="25">
        <v>0</v>
      </c>
      <c r="G344" s="25">
        <v>0</v>
      </c>
      <c r="H344" s="25">
        <v>0</v>
      </c>
    </row>
    <row r="345" spans="1:8" ht="24.9" customHeight="1" x14ac:dyDescent="0.3">
      <c r="A345" s="5" t="s">
        <v>63</v>
      </c>
      <c r="B345" s="24">
        <v>0</v>
      </c>
      <c r="C345" s="24">
        <v>0</v>
      </c>
      <c r="D345" s="24">
        <v>0</v>
      </c>
      <c r="E345" s="25">
        <v>0</v>
      </c>
      <c r="F345" s="25">
        <v>0</v>
      </c>
      <c r="G345" s="25">
        <v>0</v>
      </c>
      <c r="H345" s="25">
        <v>0</v>
      </c>
    </row>
    <row r="346" spans="1:8" ht="24.9" customHeight="1" x14ac:dyDescent="0.3">
      <c r="A346" s="5" t="s">
        <v>64</v>
      </c>
      <c r="B346" s="24">
        <v>0</v>
      </c>
      <c r="C346" s="24">
        <v>0</v>
      </c>
      <c r="D346" s="24">
        <v>0</v>
      </c>
      <c r="E346" s="25">
        <v>0</v>
      </c>
      <c r="F346" s="25">
        <v>0</v>
      </c>
      <c r="G346" s="25">
        <v>0</v>
      </c>
      <c r="H346" s="25">
        <v>0</v>
      </c>
    </row>
    <row r="347" spans="1:8" ht="24.9" customHeight="1" x14ac:dyDescent="0.3">
      <c r="A347" s="5" t="s">
        <v>65</v>
      </c>
      <c r="B347" s="24">
        <v>0</v>
      </c>
      <c r="C347" s="24">
        <v>0</v>
      </c>
      <c r="D347" s="24">
        <v>0</v>
      </c>
      <c r="E347" s="25">
        <v>0</v>
      </c>
      <c r="F347" s="25">
        <v>0</v>
      </c>
      <c r="G347" s="25">
        <v>0</v>
      </c>
      <c r="H347" s="25">
        <v>0</v>
      </c>
    </row>
    <row r="348" spans="1:8" ht="24.9" customHeight="1" x14ac:dyDescent="0.3">
      <c r="A348" s="5" t="s">
        <v>66</v>
      </c>
      <c r="B348" s="24">
        <v>0</v>
      </c>
      <c r="C348" s="24">
        <v>0</v>
      </c>
      <c r="D348" s="24">
        <v>0</v>
      </c>
      <c r="E348" s="25">
        <v>0</v>
      </c>
      <c r="F348" s="25">
        <v>0</v>
      </c>
      <c r="G348" s="25">
        <v>0</v>
      </c>
      <c r="H348" s="25">
        <v>0</v>
      </c>
    </row>
    <row r="349" spans="1:8" ht="24.9" customHeight="1" x14ac:dyDescent="0.3">
      <c r="A349" s="5" t="s">
        <v>67</v>
      </c>
      <c r="B349" s="24">
        <v>0</v>
      </c>
      <c r="C349" s="24">
        <v>0</v>
      </c>
      <c r="D349" s="24">
        <v>0</v>
      </c>
      <c r="E349" s="25">
        <v>0</v>
      </c>
      <c r="F349" s="25">
        <v>0</v>
      </c>
      <c r="G349" s="25">
        <v>0</v>
      </c>
      <c r="H349" s="25">
        <v>0</v>
      </c>
    </row>
    <row r="350" spans="1:8" ht="24.9" customHeight="1" x14ac:dyDescent="0.3">
      <c r="A350" s="5" t="s">
        <v>68</v>
      </c>
      <c r="B350" s="24">
        <v>0</v>
      </c>
      <c r="C350" s="24">
        <v>0</v>
      </c>
      <c r="D350" s="24">
        <v>0</v>
      </c>
      <c r="E350" s="25">
        <v>0</v>
      </c>
      <c r="F350" s="25">
        <v>0</v>
      </c>
      <c r="G350" s="25">
        <v>0</v>
      </c>
      <c r="H350" s="25">
        <v>0</v>
      </c>
    </row>
    <row r="351" spans="1:8" ht="24.9" customHeight="1" x14ac:dyDescent="0.3">
      <c r="A351" s="5" t="s">
        <v>69</v>
      </c>
      <c r="B351" s="24">
        <v>18.7</v>
      </c>
      <c r="C351" s="24">
        <v>27.2</v>
      </c>
      <c r="D351" s="24">
        <v>112.14471651660276</v>
      </c>
      <c r="E351" s="25">
        <v>40305.58</v>
      </c>
      <c r="F351" s="25">
        <v>43629.901960784307</v>
      </c>
      <c r="G351" s="25">
        <v>40305.58</v>
      </c>
      <c r="H351" s="25">
        <v>3324.3219607843057</v>
      </c>
    </row>
    <row r="352" spans="1:8" ht="24.9" customHeight="1" x14ac:dyDescent="0.3">
      <c r="A352" s="5" t="s">
        <v>70</v>
      </c>
      <c r="B352" s="24">
        <v>7</v>
      </c>
      <c r="C352" s="24">
        <v>10</v>
      </c>
      <c r="D352" s="24">
        <v>87.268131773979334</v>
      </c>
      <c r="E352" s="25">
        <v>31007.285</v>
      </c>
      <c r="F352" s="25">
        <v>33951.666666666664</v>
      </c>
      <c r="G352" s="25">
        <v>31007.285</v>
      </c>
      <c r="H352" s="25">
        <v>2944.3816666666644</v>
      </c>
    </row>
    <row r="353" spans="1:35" ht="36.75" customHeight="1" x14ac:dyDescent="0.3">
      <c r="A353" s="5" t="s">
        <v>71</v>
      </c>
      <c r="B353" s="24">
        <v>0.3</v>
      </c>
      <c r="C353" s="24">
        <v>0</v>
      </c>
      <c r="D353" s="24">
        <v>0</v>
      </c>
      <c r="E353" s="25">
        <v>0</v>
      </c>
      <c r="F353" s="25">
        <v>0</v>
      </c>
      <c r="G353" s="25">
        <v>0</v>
      </c>
      <c r="H353" s="25">
        <v>0</v>
      </c>
    </row>
    <row r="354" spans="1:35" ht="24.9" customHeight="1" x14ac:dyDescent="0.3">
      <c r="A354" s="5" t="s">
        <v>72</v>
      </c>
      <c r="B354" s="24">
        <v>7.2</v>
      </c>
      <c r="C354" s="24">
        <v>8</v>
      </c>
      <c r="D354" s="24">
        <v>77.367947564580376</v>
      </c>
      <c r="E354" s="25">
        <v>28867.51</v>
      </c>
      <c r="F354" s="25">
        <v>30099.999999999996</v>
      </c>
      <c r="G354" s="25">
        <v>28867.51</v>
      </c>
      <c r="H354" s="25">
        <v>1232.489999999998</v>
      </c>
    </row>
    <row r="355" spans="1:35" ht="24.9" customHeight="1" x14ac:dyDescent="0.3">
      <c r="A355" s="5" t="s">
        <v>73</v>
      </c>
      <c r="B355" s="24">
        <v>15</v>
      </c>
      <c r="C355" s="24">
        <v>15</v>
      </c>
      <c r="D355" s="24">
        <v>90.274029330705858</v>
      </c>
      <c r="E355" s="25">
        <v>34392.019999999997</v>
      </c>
      <c r="F355" s="25">
        <v>35121.111111111109</v>
      </c>
      <c r="G355" s="25">
        <v>34392.019999999997</v>
      </c>
      <c r="H355" s="25">
        <v>729.0911111111127</v>
      </c>
    </row>
    <row r="356" spans="1:35" ht="24.9" customHeight="1" x14ac:dyDescent="0.3">
      <c r="A356" s="5" t="s">
        <v>74</v>
      </c>
      <c r="B356" s="24">
        <v>0</v>
      </c>
      <c r="C356" s="24">
        <v>0</v>
      </c>
      <c r="D356" s="24">
        <v>0</v>
      </c>
      <c r="E356" s="25">
        <v>0</v>
      </c>
      <c r="F356" s="25">
        <v>0</v>
      </c>
      <c r="G356" s="25">
        <v>0</v>
      </c>
      <c r="H356" s="25">
        <v>0</v>
      </c>
    </row>
    <row r="357" spans="1:35" ht="24.9" customHeight="1" x14ac:dyDescent="0.3">
      <c r="A357" s="5" t="s">
        <v>75</v>
      </c>
      <c r="B357" s="24">
        <v>3.3</v>
      </c>
      <c r="C357" s="24">
        <v>0.9</v>
      </c>
      <c r="D357" s="24">
        <v>89.24873980779391</v>
      </c>
      <c r="E357" s="25">
        <v>33691.730000000003</v>
      </c>
      <c r="F357" s="25">
        <v>34722.222222222219</v>
      </c>
      <c r="G357" s="25">
        <v>33691.730000000003</v>
      </c>
      <c r="H357" s="25">
        <v>1030.4922222222158</v>
      </c>
    </row>
    <row r="358" spans="1:35" ht="24.9" customHeight="1" x14ac:dyDescent="0.3">
      <c r="A358" s="5" t="s">
        <v>76</v>
      </c>
      <c r="B358" s="24">
        <v>5</v>
      </c>
      <c r="C358" s="24">
        <v>5.0999999999999996</v>
      </c>
      <c r="D358" s="24">
        <v>103.67973604212708</v>
      </c>
      <c r="E358" s="25">
        <v>40889.154999999999</v>
      </c>
      <c r="F358" s="25">
        <v>40336.601307189543</v>
      </c>
      <c r="G358" s="25">
        <v>40889.154999999999</v>
      </c>
      <c r="H358" s="25">
        <v>-552.55369281045569</v>
      </c>
    </row>
    <row r="359" spans="1:35" ht="24.9" customHeight="1" x14ac:dyDescent="0.3">
      <c r="A359" s="5" t="s">
        <v>77</v>
      </c>
      <c r="B359" s="24">
        <v>0</v>
      </c>
      <c r="C359" s="24">
        <v>0</v>
      </c>
      <c r="D359" s="24">
        <v>0</v>
      </c>
      <c r="E359" s="25">
        <v>0</v>
      </c>
      <c r="F359" s="25">
        <v>0</v>
      </c>
      <c r="G359" s="25">
        <v>0</v>
      </c>
      <c r="H359" s="25">
        <v>0</v>
      </c>
    </row>
    <row r="360" spans="1:35" ht="24.9" customHeight="1" x14ac:dyDescent="0.3">
      <c r="A360" s="5" t="s">
        <v>78</v>
      </c>
      <c r="B360" s="24">
        <v>0</v>
      </c>
      <c r="C360" s="24">
        <v>0</v>
      </c>
      <c r="D360" s="24">
        <v>0</v>
      </c>
      <c r="E360" s="25">
        <v>0</v>
      </c>
      <c r="F360" s="25">
        <v>0</v>
      </c>
      <c r="G360" s="25">
        <v>0</v>
      </c>
      <c r="H360" s="25">
        <v>0</v>
      </c>
    </row>
    <row r="361" spans="1:35" ht="24.9" customHeight="1" x14ac:dyDescent="0.3">
      <c r="A361" s="5" t="s">
        <v>79</v>
      </c>
      <c r="B361" s="24">
        <v>6.6</v>
      </c>
      <c r="C361" s="24">
        <v>7</v>
      </c>
      <c r="D361" s="24">
        <v>95.446172300047124</v>
      </c>
      <c r="E361" s="25">
        <v>35520.264999999999</v>
      </c>
      <c r="F361" s="25">
        <v>37133.333333333336</v>
      </c>
      <c r="G361" s="25">
        <v>35520.264999999999</v>
      </c>
      <c r="H361" s="25">
        <v>1613.0683333333363</v>
      </c>
    </row>
    <row r="362" spans="1:35" ht="24.9" customHeight="1" x14ac:dyDescent="0.3">
      <c r="A362" s="5" t="s">
        <v>80</v>
      </c>
      <c r="B362" s="24">
        <v>0</v>
      </c>
      <c r="C362" s="24">
        <v>0</v>
      </c>
      <c r="D362" s="24">
        <v>0</v>
      </c>
      <c r="E362" s="25">
        <v>0</v>
      </c>
      <c r="F362" s="25">
        <v>0</v>
      </c>
      <c r="G362" s="25">
        <v>0</v>
      </c>
      <c r="H362" s="25">
        <v>0</v>
      </c>
    </row>
    <row r="363" spans="1:35" ht="24.9" customHeight="1" x14ac:dyDescent="0.3">
      <c r="A363" s="5" t="s">
        <v>81</v>
      </c>
      <c r="B363" s="24">
        <v>0</v>
      </c>
      <c r="C363" s="24">
        <v>0</v>
      </c>
      <c r="D363" s="24">
        <v>0</v>
      </c>
      <c r="E363" s="25">
        <v>0</v>
      </c>
      <c r="F363" s="25">
        <v>0</v>
      </c>
      <c r="G363" s="25">
        <v>0</v>
      </c>
      <c r="H363" s="25">
        <v>0</v>
      </c>
    </row>
    <row r="364" spans="1:35" ht="24.9" customHeight="1" x14ac:dyDescent="0.3">
      <c r="A364" s="5" t="s">
        <v>82</v>
      </c>
      <c r="B364" s="24">
        <v>0</v>
      </c>
      <c r="C364" s="24">
        <v>0</v>
      </c>
      <c r="D364" s="24">
        <v>0</v>
      </c>
      <c r="E364" s="25">
        <v>0</v>
      </c>
      <c r="F364" s="25">
        <v>0</v>
      </c>
      <c r="G364" s="25">
        <v>0</v>
      </c>
      <c r="H364" s="25">
        <v>0</v>
      </c>
    </row>
    <row r="365" spans="1:35" ht="24.9" customHeight="1" x14ac:dyDescent="0.3">
      <c r="A365" s="5" t="s">
        <v>83</v>
      </c>
      <c r="B365" s="36">
        <v>0</v>
      </c>
      <c r="C365" s="36">
        <v>0</v>
      </c>
      <c r="D365" s="36">
        <v>0</v>
      </c>
      <c r="E365" s="37">
        <v>0</v>
      </c>
      <c r="F365" s="37">
        <v>0</v>
      </c>
      <c r="G365" s="37">
        <v>0</v>
      </c>
      <c r="H365" s="37">
        <v>0</v>
      </c>
    </row>
    <row r="366" spans="1:35" ht="24.9" customHeight="1" x14ac:dyDescent="0.3">
      <c r="A366" s="5" t="s">
        <v>84</v>
      </c>
      <c r="B366" s="24">
        <v>0.4</v>
      </c>
      <c r="C366" s="24">
        <v>0.5</v>
      </c>
      <c r="D366" s="24">
        <v>71.284753459281163</v>
      </c>
      <c r="E366" s="25">
        <v>26611.02</v>
      </c>
      <c r="F366" s="25">
        <v>27733.333333333336</v>
      </c>
      <c r="G366" s="25">
        <v>26611.02</v>
      </c>
      <c r="H366" s="25">
        <v>1122.3133333333353</v>
      </c>
    </row>
    <row r="367" spans="1:35" ht="24.9" customHeight="1" x14ac:dyDescent="0.3">
      <c r="A367" s="5" t="s">
        <v>85</v>
      </c>
      <c r="B367" s="24">
        <v>1</v>
      </c>
      <c r="C367" s="24">
        <v>1</v>
      </c>
      <c r="D367" s="24">
        <v>87.520884205115053</v>
      </c>
      <c r="E367" s="25">
        <v>29023.13</v>
      </c>
      <c r="F367" s="25">
        <v>34050.000000000007</v>
      </c>
      <c r="G367" s="25">
        <v>29023.13</v>
      </c>
      <c r="H367" s="25">
        <v>5026.8700000000063</v>
      </c>
    </row>
    <row r="368" spans="1:35" s="33" customFormat="1" ht="72" customHeight="1" x14ac:dyDescent="0.3">
      <c r="A368" s="30" t="s">
        <v>146</v>
      </c>
      <c r="B368" s="35">
        <v>1357.1000000000001</v>
      </c>
      <c r="C368" s="35">
        <v>1456.3999999999996</v>
      </c>
      <c r="D368" s="31">
        <v>99.938596474817814</v>
      </c>
      <c r="E368" s="45">
        <v>38905</v>
      </c>
      <c r="F368" s="41">
        <v>38881.110958527868</v>
      </c>
      <c r="G368" s="50">
        <v>38905</v>
      </c>
      <c r="H368" s="32">
        <v>-23.889041472131794</v>
      </c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6"/>
      <c r="U368" s="46"/>
      <c r="V368" s="46"/>
      <c r="W368" s="46"/>
      <c r="X368" s="46"/>
      <c r="Y368" s="46"/>
      <c r="Z368" s="46"/>
      <c r="AA368" s="46"/>
      <c r="AB368" s="46"/>
      <c r="AC368" s="46"/>
      <c r="AD368" s="46"/>
      <c r="AE368" s="46"/>
      <c r="AF368" s="46"/>
      <c r="AG368" s="46"/>
      <c r="AH368" s="46"/>
      <c r="AI368" s="46"/>
    </row>
    <row r="369" spans="1:8" ht="24.9" customHeight="1" x14ac:dyDescent="0.3">
      <c r="A369" s="51" t="s">
        <v>24</v>
      </c>
      <c r="B369" s="52"/>
      <c r="C369" s="52"/>
      <c r="D369" s="52"/>
      <c r="E369" s="52"/>
      <c r="F369" s="52"/>
      <c r="G369" s="52"/>
      <c r="H369" s="53"/>
    </row>
    <row r="370" spans="1:8" ht="24.9" customHeight="1" x14ac:dyDescent="0.3">
      <c r="A370" s="6" t="s">
        <v>192</v>
      </c>
      <c r="B370" s="38">
        <v>120.8</v>
      </c>
      <c r="C370" s="38">
        <v>120.7</v>
      </c>
      <c r="D370" s="24">
        <v>91.481806868436294</v>
      </c>
      <c r="E370" s="42">
        <v>35591</v>
      </c>
      <c r="F370" s="42">
        <v>35590.99696216514</v>
      </c>
      <c r="G370" s="26">
        <v>35591</v>
      </c>
      <c r="H370" s="25">
        <v>-3.0378348601516336E-3</v>
      </c>
    </row>
    <row r="371" spans="1:8" ht="24.9" customHeight="1" x14ac:dyDescent="0.3">
      <c r="A371" s="6" t="s">
        <v>193</v>
      </c>
      <c r="B371" s="38">
        <v>2</v>
      </c>
      <c r="C371" s="38">
        <v>2</v>
      </c>
      <c r="D371" s="24">
        <v>91.483528252581081</v>
      </c>
      <c r="E371" s="42">
        <v>35591</v>
      </c>
      <c r="F371" s="42">
        <v>35591.666666666672</v>
      </c>
      <c r="G371" s="26">
        <v>35591</v>
      </c>
      <c r="H371" s="25">
        <v>0.66666666667151731</v>
      </c>
    </row>
    <row r="372" spans="1:8" ht="24.9" customHeight="1" x14ac:dyDescent="0.3">
      <c r="A372" s="6" t="s">
        <v>195</v>
      </c>
      <c r="B372" s="38">
        <v>135.1</v>
      </c>
      <c r="C372" s="38">
        <v>135.1</v>
      </c>
      <c r="D372" s="24">
        <v>94.694723014137978</v>
      </c>
      <c r="E372" s="42">
        <v>36841</v>
      </c>
      <c r="F372" s="42">
        <v>36840.981988650383</v>
      </c>
      <c r="G372" s="26">
        <v>36841</v>
      </c>
      <c r="H372" s="25">
        <v>-1.8011349617154337E-2</v>
      </c>
    </row>
    <row r="373" spans="1:8" ht="24.9" customHeight="1" x14ac:dyDescent="0.3">
      <c r="A373" s="6" t="s">
        <v>196</v>
      </c>
      <c r="B373" s="38">
        <v>19</v>
      </c>
      <c r="C373" s="38">
        <v>19</v>
      </c>
      <c r="D373" s="24">
        <v>105.79075886606375</v>
      </c>
      <c r="E373" s="42">
        <v>41158</v>
      </c>
      <c r="F373" s="42">
        <v>41157.8947368421</v>
      </c>
      <c r="G373" s="26">
        <v>41158</v>
      </c>
      <c r="H373" s="25">
        <v>-0.10526315790048102</v>
      </c>
    </row>
    <row r="374" spans="1:8" ht="24.9" customHeight="1" x14ac:dyDescent="0.3">
      <c r="A374" s="6" t="s">
        <v>197</v>
      </c>
      <c r="B374" s="38">
        <v>7</v>
      </c>
      <c r="C374" s="38">
        <v>7</v>
      </c>
      <c r="D374" s="24">
        <v>154.81239404899603</v>
      </c>
      <c r="E374" s="42">
        <v>60230</v>
      </c>
      <c r="F374" s="42">
        <v>60229.761904761908</v>
      </c>
      <c r="G374" s="26">
        <v>60230</v>
      </c>
      <c r="H374" s="25">
        <v>-0.23809523809177335</v>
      </c>
    </row>
    <row r="375" spans="1:8" ht="24.9" customHeight="1" x14ac:dyDescent="0.3">
      <c r="A375" s="6" t="s">
        <v>198</v>
      </c>
      <c r="B375" s="38">
        <v>14</v>
      </c>
      <c r="C375" s="38">
        <v>14</v>
      </c>
      <c r="D375" s="24">
        <v>143.95260738918364</v>
      </c>
      <c r="E375" s="42">
        <v>56005</v>
      </c>
      <c r="F375" s="42">
        <v>56004.761904761901</v>
      </c>
      <c r="G375" s="26">
        <v>56005</v>
      </c>
      <c r="H375" s="25">
        <v>-0.23809523809904931</v>
      </c>
    </row>
    <row r="376" spans="1:8" ht="24.9" customHeight="1" x14ac:dyDescent="0.3">
      <c r="A376" s="6" t="s">
        <v>199</v>
      </c>
      <c r="B376" s="38">
        <v>37</v>
      </c>
      <c r="C376" s="38">
        <v>37</v>
      </c>
      <c r="D376" s="24">
        <v>94.484022642357047</v>
      </c>
      <c r="E376" s="42">
        <v>36759</v>
      </c>
      <c r="F376" s="42">
        <v>36759.009009009009</v>
      </c>
      <c r="G376" s="26">
        <v>36759</v>
      </c>
      <c r="H376" s="25">
        <v>9.0090090088779107E-3</v>
      </c>
    </row>
    <row r="377" spans="1:8" ht="24.9" customHeight="1" x14ac:dyDescent="0.3">
      <c r="A377" s="6" t="s">
        <v>200</v>
      </c>
      <c r="B377" s="38">
        <v>10</v>
      </c>
      <c r="C377" s="38">
        <v>10</v>
      </c>
      <c r="D377" s="24">
        <v>140.74026474746177</v>
      </c>
      <c r="E377" s="42">
        <v>54755</v>
      </c>
      <c r="F377" s="42">
        <v>54755.000000000007</v>
      </c>
      <c r="G377" s="26">
        <v>54755</v>
      </c>
      <c r="H377" s="25">
        <v>0</v>
      </c>
    </row>
    <row r="378" spans="1:8" ht="24.9" customHeight="1" x14ac:dyDescent="0.3">
      <c r="A378" s="6" t="s">
        <v>201</v>
      </c>
      <c r="B378" s="38">
        <v>11</v>
      </c>
      <c r="C378" s="38">
        <v>11</v>
      </c>
      <c r="D378" s="24">
        <v>91.481581007348908</v>
      </c>
      <c r="E378" s="42">
        <v>35591</v>
      </c>
      <c r="F378" s="42">
        <v>35590.909090909096</v>
      </c>
      <c r="G378" s="26">
        <v>35591</v>
      </c>
      <c r="H378" s="25">
        <v>-9.0909090904460754E-2</v>
      </c>
    </row>
    <row r="379" spans="1:8" ht="24.9" customHeight="1" x14ac:dyDescent="0.3">
      <c r="A379" s="6" t="s">
        <v>202</v>
      </c>
      <c r="B379" s="38">
        <v>10</v>
      </c>
      <c r="C379" s="38">
        <v>10</v>
      </c>
      <c r="D379" s="24">
        <v>126.66752345456882</v>
      </c>
      <c r="E379" s="42">
        <v>49280</v>
      </c>
      <c r="F379" s="42">
        <v>49280</v>
      </c>
      <c r="G379" s="26">
        <v>49280</v>
      </c>
      <c r="H379" s="25">
        <v>0</v>
      </c>
    </row>
    <row r="380" spans="1:8" ht="24.9" customHeight="1" x14ac:dyDescent="0.3">
      <c r="A380" s="6" t="s">
        <v>203</v>
      </c>
      <c r="B380" s="38">
        <v>12</v>
      </c>
      <c r="C380" s="38">
        <v>12</v>
      </c>
      <c r="D380" s="24">
        <v>126.66895143440576</v>
      </c>
      <c r="E380" s="42">
        <v>49280</v>
      </c>
      <c r="F380" s="42">
        <v>49280.555555555562</v>
      </c>
      <c r="G380" s="26">
        <v>49280</v>
      </c>
      <c r="H380" s="25">
        <v>0.55555555556202307</v>
      </c>
    </row>
    <row r="381" spans="1:8" ht="24.9" customHeight="1" x14ac:dyDescent="0.3">
      <c r="A381" s="6" t="s">
        <v>204</v>
      </c>
      <c r="B381" s="38">
        <v>5</v>
      </c>
      <c r="C381" s="38">
        <v>5</v>
      </c>
      <c r="D381" s="24">
        <v>91.479244313070296</v>
      </c>
      <c r="E381" s="42">
        <v>35591</v>
      </c>
      <c r="F381" s="42">
        <v>35590</v>
      </c>
      <c r="G381" s="26">
        <v>35591</v>
      </c>
      <c r="H381" s="25">
        <v>-1</v>
      </c>
    </row>
    <row r="382" spans="1:8" s="33" customFormat="1" ht="69.75" customHeight="1" x14ac:dyDescent="0.3">
      <c r="A382" s="30" t="s">
        <v>147</v>
      </c>
      <c r="B382" s="31">
        <v>382.9</v>
      </c>
      <c r="C382" s="31">
        <v>382.8</v>
      </c>
      <c r="D382" s="31">
        <v>100.00217778116193</v>
      </c>
      <c r="E382" s="32">
        <v>38905.001044659177</v>
      </c>
      <c r="F382" s="32">
        <v>38905.847265761055</v>
      </c>
      <c r="G382" s="34">
        <v>38905.001044659177</v>
      </c>
      <c r="H382" s="32">
        <v>0.84622110187774524</v>
      </c>
    </row>
    <row r="383" spans="1:8" ht="24.9" customHeight="1" x14ac:dyDescent="0.3">
      <c r="A383" s="51" t="s">
        <v>25</v>
      </c>
      <c r="B383" s="52"/>
      <c r="C383" s="52"/>
      <c r="D383" s="52"/>
      <c r="E383" s="52"/>
      <c r="F383" s="52"/>
      <c r="G383" s="52"/>
      <c r="H383" s="53"/>
    </row>
    <row r="384" spans="1:8" ht="46.8" x14ac:dyDescent="0.3">
      <c r="A384" s="6" t="s">
        <v>211</v>
      </c>
      <c r="B384" s="24">
        <v>8</v>
      </c>
      <c r="C384" s="24">
        <v>10</v>
      </c>
      <c r="D384" s="24">
        <v>89.962729726256256</v>
      </c>
      <c r="E384" s="48">
        <v>34900</v>
      </c>
      <c r="F384" s="48">
        <v>35000</v>
      </c>
      <c r="G384" s="25">
        <v>34900</v>
      </c>
      <c r="H384" s="25">
        <v>100</v>
      </c>
    </row>
    <row r="385" spans="1:8" ht="31.5" customHeight="1" x14ac:dyDescent="0.3">
      <c r="A385" s="6" t="s">
        <v>34</v>
      </c>
      <c r="B385" s="24">
        <v>1</v>
      </c>
      <c r="C385" s="24">
        <v>1</v>
      </c>
      <c r="D385" s="24">
        <v>91.247911579488488</v>
      </c>
      <c r="E385" s="48">
        <v>35500</v>
      </c>
      <c r="F385" s="48">
        <v>35500</v>
      </c>
      <c r="G385" s="25">
        <v>35500</v>
      </c>
      <c r="H385" s="25">
        <v>0</v>
      </c>
    </row>
    <row r="386" spans="1:8" ht="33" customHeight="1" x14ac:dyDescent="0.3">
      <c r="A386" s="6" t="s">
        <v>36</v>
      </c>
      <c r="B386" s="24">
        <v>61.3</v>
      </c>
      <c r="C386" s="24">
        <v>61.3</v>
      </c>
      <c r="D386" s="24">
        <v>101.47975838581158</v>
      </c>
      <c r="E386" s="48">
        <v>39100</v>
      </c>
      <c r="F386" s="48">
        <v>39480.699999999997</v>
      </c>
      <c r="G386" s="25">
        <v>39100</v>
      </c>
      <c r="H386" s="25">
        <v>380.69999999999709</v>
      </c>
    </row>
    <row r="387" spans="1:8" s="33" customFormat="1" ht="70.5" customHeight="1" x14ac:dyDescent="0.3">
      <c r="A387" s="30" t="s">
        <v>148</v>
      </c>
      <c r="B387" s="31">
        <v>70.3</v>
      </c>
      <c r="C387" s="31">
        <v>72.3</v>
      </c>
      <c r="D387" s="31">
        <v>99.745289044153537</v>
      </c>
      <c r="E387" s="32">
        <v>38905</v>
      </c>
      <c r="F387" s="32">
        <v>38805.904702627937</v>
      </c>
      <c r="G387" s="32">
        <v>38905</v>
      </c>
      <c r="H387" s="32">
        <v>-99.095297372063214</v>
      </c>
    </row>
    <row r="388" spans="1:8" ht="64.5" customHeight="1" x14ac:dyDescent="0.3">
      <c r="A388" s="2" t="s">
        <v>149</v>
      </c>
      <c r="B388" s="9">
        <v>1810.3</v>
      </c>
      <c r="C388" s="9">
        <v>1911.4999999999995</v>
      </c>
      <c r="D388" s="11">
        <v>99.944017765339126</v>
      </c>
      <c r="E388" s="23">
        <v>38905.00022095786</v>
      </c>
      <c r="F388" s="23">
        <v>38883.220111605187</v>
      </c>
      <c r="G388" s="23">
        <v>38905.00022095786</v>
      </c>
      <c r="H388" s="23">
        <v>-21.780109352672298</v>
      </c>
    </row>
    <row r="389" spans="1:8" ht="61.2" customHeight="1" x14ac:dyDescent="0.3">
      <c r="A389" s="81"/>
      <c r="B389" s="81"/>
      <c r="C389" s="81"/>
      <c r="D389" s="81"/>
      <c r="E389" s="81"/>
      <c r="F389" s="81"/>
      <c r="G389" s="81"/>
      <c r="H389" s="81"/>
    </row>
    <row r="390" spans="1:8" ht="47.25" customHeight="1" x14ac:dyDescent="0.3">
      <c r="A390" s="70"/>
      <c r="B390" s="70"/>
      <c r="C390" s="70"/>
      <c r="D390" s="70"/>
      <c r="E390" s="70"/>
      <c r="F390" s="70"/>
      <c r="G390" s="70"/>
      <c r="H390" s="70"/>
    </row>
  </sheetData>
  <mergeCells count="26">
    <mergeCell ref="A390:H390"/>
    <mergeCell ref="A128:H128"/>
    <mergeCell ref="A129:H129"/>
    <mergeCell ref="A197:H197"/>
    <mergeCell ref="A246:H246"/>
    <mergeCell ref="A262:H262"/>
    <mergeCell ref="A277:H277"/>
    <mergeCell ref="A300:H300"/>
    <mergeCell ref="A301:H301"/>
    <mergeCell ref="A369:H369"/>
    <mergeCell ref="A383:H383"/>
    <mergeCell ref="A389:H389"/>
    <mergeCell ref="A114:H114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4:H104"/>
  </mergeCells>
  <pageMargins left="0" right="0" top="0.74803149606299213" bottom="0.74803149606299213" header="0.31496062992125984" footer="0.31496062992125984"/>
  <pageSetup paperSize="9" scale="51" fitToHeight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</vt:lpstr>
      <vt:lpstr>'196-ра'!Заголовки_для_печати</vt:lpstr>
      <vt:lpstr>'196-ра'!Область_печати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2022-08-31T05:02:04Z</dcterms:modified>
</cp:coreProperties>
</file>